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a_delovni_zvezek" defaultThemeVersion="124226"/>
  <mc:AlternateContent xmlns:mc="http://schemas.openxmlformats.org/markup-compatibility/2006">
    <mc:Choice Requires="x15">
      <x15ac:absPath xmlns:x15ac="http://schemas.microsoft.com/office/spreadsheetml/2010/11/ac" url="T:\JPE\Javna_Narocila\JAVNA NAROČILA 2023\SIR\JPE SIR 334-23 GD VO+PO Kumrovška in Čargova, VP J. Pavla II 5-5A\"/>
    </mc:Choice>
  </mc:AlternateContent>
  <bookViews>
    <workbookView xWindow="-15" yWindow="-15" windowWidth="14400" windowHeight="14805" tabRatio="956"/>
  </bookViews>
  <sheets>
    <sheet name="REKAPITULACIJA" sheetId="53" r:id="rId1"/>
    <sheet name="1.SKLOP PLINOVOD" sheetId="42" r:id="rId2"/>
    <sheet name="N-12110_GD" sheetId="1" r:id="rId3"/>
    <sheet name="PRIKL. SON_PE 32_GD" sheetId="45" r:id="rId4"/>
    <sheet name="1. SKLOP VROČEVOD" sheetId="48" r:id="rId5"/>
    <sheet name="Vrocevod_T-1700_GD" sheetId="49" r:id="rId6"/>
    <sheet name="Vrocevod_P-260_GD" sheetId="50" r:id="rId7"/>
    <sheet name="2. SKLOP" sheetId="51" r:id="rId8"/>
    <sheet name="Vrocevod_P-3146_GD" sheetId="52" r:id="rId9"/>
    <sheet name="Vrocevod_P-5A_GD" sheetId="55" r:id="rId10"/>
  </sheets>
  <externalReferences>
    <externalReference r:id="rId11"/>
    <externalReference r:id="rId12"/>
    <externalReference r:id="rId13"/>
    <externalReference r:id="rId14"/>
    <externalReference r:id="rId15"/>
  </externalReferences>
  <definedNames>
    <definedName name="\0">#REF!</definedName>
    <definedName name="_">#REF!</definedName>
    <definedName name="__">#REF!</definedName>
    <definedName name="_1">#REF!</definedName>
    <definedName name="_2">#REF!</definedName>
    <definedName name="_xlnm._FilterDatabase" localSheetId="2" hidden="1">'N-12110_GD'!$A$10:$F$10</definedName>
    <definedName name="_xlnm._FilterDatabase" localSheetId="3" hidden="1">'PRIKL. SON_PE 32_GD'!#REF!</definedName>
    <definedName name="_xlnm._FilterDatabase" localSheetId="6" hidden="1">'Vrocevod_P-260_GD'!$A$6:$F$6</definedName>
    <definedName name="_xlnm._FilterDatabase" localSheetId="8" hidden="1">'Vrocevod_P-3146_GD'!$A$6:$F$6</definedName>
    <definedName name="_xlnm._FilterDatabase" localSheetId="9" hidden="1">'Vrocevod_P-5A_GD'!$A$6:$F$6</definedName>
    <definedName name="_xlnm._FilterDatabase" localSheetId="5" hidden="1">'Vrocevod_T-1700_GD'!$A$6:$F$6</definedName>
    <definedName name="_Toc289939629">#REF!</definedName>
    <definedName name="_Toc289939629_1">#REF!</definedName>
    <definedName name="_Toc80001668">#REF!</definedName>
    <definedName name="_ZJSPE3PRN">#N/A</definedName>
    <definedName name="A¸1">'[1]BETONSKA DELA'!#REF!</definedName>
    <definedName name="B">#REF!</definedName>
    <definedName name="Betonska_dela">#REF!</definedName>
    <definedName name="CENA">#REF!</definedName>
    <definedName name="CENA1">#REF!</definedName>
    <definedName name="ččččč">#REF!</definedName>
    <definedName name="ČČČČČČČČČČČČČČČČČČČČČČČČČČČČČČČČČČČČČČ">#REF!</definedName>
    <definedName name="ć">#REF!</definedName>
    <definedName name="DF">[2]OSNOVA!$B$39</definedName>
    <definedName name="eddd">#REF!</definedName>
    <definedName name="EXCEL">#REF!</definedName>
    <definedName name="Excel_BuiltIn__FilterDatabase">#REF!</definedName>
    <definedName name="Excel_BuiltIn__FilterDatabase_1">#REF!</definedName>
    <definedName name="Excel_BuiltIn__FilterDatabase_2">#REF!</definedName>
    <definedName name="Excel_BuiltIn__FilterDatabase_3">#REF!</definedName>
    <definedName name="Excel_BuiltIn__FilterDatabase_4">#REF!</definedName>
    <definedName name="Excel_BuiltIn__FilterDatabase_5">[3]SPLOŠNO!#REF!</definedName>
    <definedName name="Excel_BuiltIn__FilterDatabase_6">#REF!</definedName>
    <definedName name="Excel_BuiltIn_Print_Area_4">#REF!</definedName>
    <definedName name="Excel_BuiltIn_Print_Area_5">[3]SPLOŠNO!#REF!</definedName>
    <definedName name="FEKALNA_KANALIZACIJA_slo">#REF!</definedName>
    <definedName name="FRC">[2]OSNOVA!$B$37</definedName>
    <definedName name="FRD">[4]OSNOVA!$B$36</definedName>
    <definedName name="g">#REF!</definedName>
    <definedName name="gg">[4]OSNOVA!$B$38</definedName>
    <definedName name="gif">[3]SPLOŠNO!#REF!</definedName>
    <definedName name="H">#REF!</definedName>
    <definedName name="investicija" localSheetId="4">'1. SKLOP VROČEVOD'!#REF!</definedName>
    <definedName name="investicija" localSheetId="1">'1.SKLOP PLINOVOD'!#REF!</definedName>
    <definedName name="investicija" localSheetId="7">'2. SKLOP'!#REF!</definedName>
    <definedName name="investicija" localSheetId="3">#REF!</definedName>
    <definedName name="investicija" localSheetId="0">#REF!</definedName>
    <definedName name="investicija" localSheetId="6">#REF!</definedName>
    <definedName name="investicija" localSheetId="9">#REF!</definedName>
    <definedName name="investicija">#REF!</definedName>
    <definedName name="JAVNA_RAZSVETLJAVA_slo">#REF!</definedName>
    <definedName name="JEKLO">#REF!</definedName>
    <definedName name="JEKLO_SD">#REF!</definedName>
    <definedName name="K">#REF!</definedName>
    <definedName name="KOLIC">#REF!</definedName>
    <definedName name="KOLIC1">#REF!</definedName>
    <definedName name="l">#REF!</definedName>
    <definedName name="lllll">#REF!</definedName>
    <definedName name="m">#REF!</definedName>
    <definedName name="MM">#REF!</definedName>
    <definedName name="nnnnnnnnnnnnn">#REF!</definedName>
    <definedName name="OLE_LINK1">#REF!</definedName>
    <definedName name="OLE_LINK1_1">#REF!</definedName>
    <definedName name="OLE_LINK1_2">#REF!</definedName>
    <definedName name="OLE_LINK1_3">#REF!</definedName>
    <definedName name="OLE_LINK1_4">#REF!</definedName>
    <definedName name="OLE_LINK3">#REF!</definedName>
    <definedName name="OLE_LINK3_1">#REF!</definedName>
    <definedName name="OLE_LINK3_2">#REF!</definedName>
    <definedName name="OLE_LINK3_3">#REF!</definedName>
    <definedName name="OLE_LINK3_4">#REF!</definedName>
    <definedName name="_xlnm.Print_Area" localSheetId="4">'1. SKLOP VROČEVOD'!$A$1:$G$30</definedName>
    <definedName name="_xlnm.Print_Area" localSheetId="1">'1.SKLOP PLINOVOD'!$A$1:$G$29</definedName>
    <definedName name="_xlnm.Print_Area" localSheetId="7">'2. SKLOP'!$A$1:$G$19</definedName>
    <definedName name="_xlnm.Print_Area" localSheetId="2">'N-12110_GD'!$A$1:$F$122</definedName>
    <definedName name="_xlnm.Print_Area" localSheetId="3">'PRIKL. SON_PE 32_GD'!$A$1:$F$82</definedName>
    <definedName name="_xlnm.Print_Area" localSheetId="0">REKAPITULACIJA!$A$1:$D$5</definedName>
    <definedName name="_xlnm.Print_Area" localSheetId="6">'Vrocevod_P-260_GD'!$A$1:$F$190</definedName>
    <definedName name="_xlnm.Print_Area" localSheetId="8">'Vrocevod_P-3146_GD'!$A$1:$F$168</definedName>
    <definedName name="_xlnm.Print_Area" localSheetId="9">'Vrocevod_P-5A_GD'!$A$1:$F$161</definedName>
    <definedName name="_xlnm.Print_Area" localSheetId="5">'Vrocevod_T-1700_GD'!$A$1:$F$300</definedName>
    <definedName name="PREZ">[3]SPLOŠNO!#REF!</definedName>
    <definedName name="_xlnm.Print_Titles" localSheetId="2">'N-12110_GD'!$5:$5</definedName>
    <definedName name="_xlnm.Print_Titles" localSheetId="3">'PRIKL. SON_PE 32_GD'!$5:$5</definedName>
    <definedName name="_xlnm.Print_Titles" localSheetId="6">'Vrocevod_P-260_GD'!$5:$5</definedName>
    <definedName name="_xlnm.Print_Titles" localSheetId="8">'Vrocevod_P-3146_GD'!$5:$5</definedName>
    <definedName name="_xlnm.Print_Titles" localSheetId="9">'Vrocevod_P-5A_GD'!$5:$5</definedName>
    <definedName name="_xlnm.Print_Titles" localSheetId="5">'Vrocevod_T-1700_GD'!$5:$5</definedName>
    <definedName name="VODOVOD_slo">#REF!</definedName>
    <definedName name="x">#REF!</definedName>
    <definedName name="xxxx">#REF!</definedName>
    <definedName name="Y">#REF!</definedName>
    <definedName name="ZJSPE2PRN">#N/A</definedName>
    <definedName name="ZJSPE3PRN">#N/A</definedName>
  </definedNames>
  <calcPr calcId="162913"/>
</workbook>
</file>

<file path=xl/calcChain.xml><?xml version="1.0" encoding="utf-8"?>
<calcChain xmlns="http://schemas.openxmlformats.org/spreadsheetml/2006/main">
  <c r="A15" i="55" l="1"/>
  <c r="F17" i="55"/>
  <c r="F22" i="55"/>
  <c r="F27" i="55"/>
  <c r="F28" i="55"/>
  <c r="F33" i="55"/>
  <c r="F38" i="55"/>
  <c r="F43" i="55"/>
  <c r="F48" i="55"/>
  <c r="F53" i="55"/>
  <c r="F58" i="55"/>
  <c r="F63" i="55"/>
  <c r="F68" i="55"/>
  <c r="F73" i="55"/>
  <c r="F78" i="55"/>
  <c r="F83" i="55"/>
  <c r="F88" i="55"/>
  <c r="F93" i="55"/>
  <c r="F94" i="55"/>
  <c r="F99" i="55"/>
  <c r="F100" i="55"/>
  <c r="F105" i="55"/>
  <c r="F110" i="55"/>
  <c r="F115" i="55"/>
  <c r="F120" i="55"/>
  <c r="F125" i="55"/>
  <c r="F130" i="55"/>
  <c r="F135" i="55"/>
  <c r="F140" i="55"/>
  <c r="F145" i="55"/>
  <c r="F150" i="55"/>
  <c r="F155" i="55" l="1"/>
  <c r="F159" i="55"/>
  <c r="A20" i="55"/>
  <c r="F161" i="55" l="1"/>
  <c r="G16" i="51" s="1"/>
  <c r="A25" i="55"/>
  <c r="A31" i="55" l="1"/>
  <c r="A36" i="55" l="1"/>
  <c r="A41" i="55" l="1"/>
  <c r="A46" i="55"/>
  <c r="A51" i="55" l="1"/>
  <c r="A56" i="55"/>
  <c r="A61" i="55" l="1"/>
  <c r="A66" i="55" l="1"/>
  <c r="A71" i="55" s="1"/>
  <c r="A76" i="55" s="1"/>
  <c r="A81" i="55"/>
  <c r="A86" i="55" s="1"/>
  <c r="A91" i="55" s="1"/>
  <c r="A97" i="55" s="1"/>
  <c r="A103" i="55" s="1"/>
  <c r="A108" i="55" s="1"/>
  <c r="A113" i="55" s="1"/>
  <c r="A118" i="55" s="1"/>
  <c r="A123" i="55" s="1"/>
  <c r="A128" i="55" s="1"/>
  <c r="A133" i="55" s="1"/>
  <c r="A138" i="55" s="1"/>
  <c r="A143" i="55" s="1"/>
  <c r="A148" i="55" s="1"/>
  <c r="A153" i="55" s="1"/>
  <c r="A158" i="55" s="1"/>
  <c r="A21" i="52" l="1"/>
  <c r="F23" i="52"/>
  <c r="A26" i="52"/>
  <c r="A31" i="52" s="1"/>
  <c r="F28" i="52"/>
  <c r="F33" i="52"/>
  <c r="F38" i="52"/>
  <c r="F43" i="52"/>
  <c r="F48" i="52"/>
  <c r="F53" i="52"/>
  <c r="F58" i="52"/>
  <c r="F63" i="52"/>
  <c r="F68" i="52"/>
  <c r="F73" i="52"/>
  <c r="F78" i="52"/>
  <c r="F83" i="52"/>
  <c r="F88" i="52"/>
  <c r="F93" i="52"/>
  <c r="F98" i="52"/>
  <c r="F103" i="52"/>
  <c r="F104" i="52"/>
  <c r="F109" i="52"/>
  <c r="F113" i="52"/>
  <c r="F117" i="52"/>
  <c r="F122" i="52"/>
  <c r="F127" i="52"/>
  <c r="F132" i="52"/>
  <c r="F137" i="52"/>
  <c r="F142" i="52"/>
  <c r="F147" i="52"/>
  <c r="F152" i="52"/>
  <c r="F157" i="52"/>
  <c r="A12" i="50"/>
  <c r="F14" i="50"/>
  <c r="A17" i="50"/>
  <c r="A22" i="50" s="1"/>
  <c r="F19" i="50"/>
  <c r="F24" i="50"/>
  <c r="F29" i="50"/>
  <c r="F35" i="50"/>
  <c r="F40" i="50"/>
  <c r="F45" i="50"/>
  <c r="F50" i="50"/>
  <c r="F55" i="50"/>
  <c r="F60" i="50"/>
  <c r="F66" i="50"/>
  <c r="F67" i="50"/>
  <c r="F72" i="50"/>
  <c r="F77" i="50"/>
  <c r="F82" i="50"/>
  <c r="F87" i="50"/>
  <c r="F88" i="50"/>
  <c r="F93" i="50"/>
  <c r="F94" i="50"/>
  <c r="F99" i="50"/>
  <c r="F104" i="50"/>
  <c r="F109" i="50"/>
  <c r="F114" i="50"/>
  <c r="F119" i="50"/>
  <c r="F124" i="50"/>
  <c r="F129" i="50"/>
  <c r="F134" i="50"/>
  <c r="F139" i="50"/>
  <c r="F144" i="50"/>
  <c r="F149" i="50"/>
  <c r="F154" i="50"/>
  <c r="F159" i="50"/>
  <c r="F164" i="50"/>
  <c r="F169" i="50"/>
  <c r="F174" i="50"/>
  <c r="F179" i="50"/>
  <c r="A12" i="49"/>
  <c r="A17" i="49" s="1"/>
  <c r="A22" i="49" s="1"/>
  <c r="A28" i="49" s="1"/>
  <c r="F14" i="49"/>
  <c r="F19" i="49"/>
  <c r="F24" i="49"/>
  <c r="F30" i="49"/>
  <c r="F35" i="49"/>
  <c r="F40" i="49"/>
  <c r="F45" i="49"/>
  <c r="F50" i="49"/>
  <c r="F55" i="49"/>
  <c r="F60" i="49"/>
  <c r="F65" i="49"/>
  <c r="F70" i="49"/>
  <c r="F75" i="49"/>
  <c r="F80" i="49"/>
  <c r="F85" i="49"/>
  <c r="F90" i="49"/>
  <c r="F95" i="49"/>
  <c r="F100" i="49"/>
  <c r="F105" i="49"/>
  <c r="F110" i="49"/>
  <c r="F115" i="49"/>
  <c r="F120" i="49"/>
  <c r="F126" i="49"/>
  <c r="F127" i="49"/>
  <c r="F132" i="49"/>
  <c r="F137" i="49"/>
  <c r="F142" i="49"/>
  <c r="F147" i="49"/>
  <c r="F148" i="49"/>
  <c r="F153" i="49"/>
  <c r="F154" i="49"/>
  <c r="F159" i="49"/>
  <c r="F164" i="49"/>
  <c r="F169" i="49"/>
  <c r="F174" i="49"/>
  <c r="F179" i="49"/>
  <c r="F184" i="49"/>
  <c r="F189" i="49"/>
  <c r="F194" i="49"/>
  <c r="F199" i="49"/>
  <c r="F204" i="49"/>
  <c r="F209" i="49"/>
  <c r="F214" i="49"/>
  <c r="F219" i="49"/>
  <c r="F225" i="49"/>
  <c r="F230" i="49"/>
  <c r="F235" i="49"/>
  <c r="F240" i="49"/>
  <c r="F245" i="49"/>
  <c r="F250" i="49"/>
  <c r="F255" i="49"/>
  <c r="F260" i="49"/>
  <c r="F265" i="49"/>
  <c r="F270" i="49"/>
  <c r="F275" i="49"/>
  <c r="F280" i="49"/>
  <c r="F285" i="49"/>
  <c r="F290" i="49"/>
  <c r="F188" i="50" l="1"/>
  <c r="F162" i="52"/>
  <c r="F166" i="52"/>
  <c r="F298" i="49"/>
  <c r="F300" i="49" s="1"/>
  <c r="G17" i="48" s="1"/>
  <c r="A36" i="52"/>
  <c r="A41" i="52"/>
  <c r="A46" i="52" s="1"/>
  <c r="A33" i="49"/>
  <c r="A38" i="49" s="1"/>
  <c r="A27" i="50"/>
  <c r="F184" i="50"/>
  <c r="F76" i="45"/>
  <c r="F71" i="45"/>
  <c r="F66" i="45"/>
  <c r="F61" i="45"/>
  <c r="F56" i="45"/>
  <c r="F55" i="45"/>
  <c r="F50" i="45"/>
  <c r="F45" i="45"/>
  <c r="F40" i="45"/>
  <c r="F35" i="45"/>
  <c r="F30" i="45"/>
  <c r="F25" i="45"/>
  <c r="F20" i="45"/>
  <c r="F15" i="45"/>
  <c r="F10" i="45"/>
  <c r="F168" i="52" l="1"/>
  <c r="G15" i="51" s="1"/>
  <c r="F190" i="50"/>
  <c r="G26" i="48" s="1"/>
  <c r="G30" i="48" s="1"/>
  <c r="G7" i="48" s="1"/>
  <c r="F78" i="45"/>
  <c r="G25" i="42" s="1"/>
  <c r="G21" i="48"/>
  <c r="G6" i="48" s="1"/>
  <c r="A51" i="52"/>
  <c r="A56" i="52" s="1"/>
  <c r="A43" i="49"/>
  <c r="A48" i="49"/>
  <c r="A53" i="49" s="1"/>
  <c r="A32" i="50"/>
  <c r="A38" i="50"/>
  <c r="A13" i="45"/>
  <c r="G19" i="51" l="1"/>
  <c r="D4" i="53" s="1"/>
  <c r="G6" i="51"/>
  <c r="G9" i="48"/>
  <c r="D3" i="53" s="1"/>
  <c r="A61" i="52"/>
  <c r="A48" i="50"/>
  <c r="A58" i="49"/>
  <c r="A43" i="50"/>
  <c r="A53" i="50"/>
  <c r="A18" i="45"/>
  <c r="A66" i="52" l="1"/>
  <c r="A63" i="49"/>
  <c r="A68" i="49"/>
  <c r="A73" i="49" s="1"/>
  <c r="A58" i="50"/>
  <c r="A63" i="50" s="1"/>
  <c r="A23" i="45"/>
  <c r="A71" i="52" l="1"/>
  <c r="A78" i="49"/>
  <c r="A83" i="49" s="1"/>
  <c r="A75" i="50"/>
  <c r="A80" i="50" s="1"/>
  <c r="A70" i="50"/>
  <c r="A28" i="45"/>
  <c r="A88" i="49" l="1"/>
  <c r="A93" i="49" s="1"/>
  <c r="A98" i="49" s="1"/>
  <c r="A76" i="52"/>
  <c r="A81" i="52"/>
  <c r="A86" i="52" s="1"/>
  <c r="A85" i="50"/>
  <c r="A91" i="50" s="1"/>
  <c r="A97" i="50" s="1"/>
  <c r="A102" i="50" s="1"/>
  <c r="A107" i="50" s="1"/>
  <c r="A112" i="50" s="1"/>
  <c r="A117" i="50" s="1"/>
  <c r="A122" i="50" s="1"/>
  <c r="A127" i="50" s="1"/>
  <c r="A132" i="50" s="1"/>
  <c r="A137" i="50" s="1"/>
  <c r="A142" i="50" s="1"/>
  <c r="A147" i="50" s="1"/>
  <c r="A152" i="50" s="1"/>
  <c r="A157" i="50" s="1"/>
  <c r="A162" i="50" s="1"/>
  <c r="A167" i="50" s="1"/>
  <c r="A172" i="50" s="1"/>
  <c r="A177" i="50" s="1"/>
  <c r="A182" i="50" s="1"/>
  <c r="A187" i="50" s="1"/>
  <c r="A33" i="45"/>
  <c r="A103" i="49" l="1"/>
  <c r="A108" i="49" s="1"/>
  <c r="A113" i="49" s="1"/>
  <c r="A118" i="49" s="1"/>
  <c r="A123" i="49" s="1"/>
  <c r="A130" i="49" s="1"/>
  <c r="A135" i="49" s="1"/>
  <c r="A140" i="49" s="1"/>
  <c r="A145" i="49" s="1"/>
  <c r="A151" i="49" s="1"/>
  <c r="A157" i="49" s="1"/>
  <c r="A162" i="49" s="1"/>
  <c r="A167" i="49" s="1"/>
  <c r="A172" i="49" s="1"/>
  <c r="A177" i="49" s="1"/>
  <c r="A182" i="49" s="1"/>
  <c r="A187" i="49" s="1"/>
  <c r="A192" i="49" s="1"/>
  <c r="A197" i="49" s="1"/>
  <c r="A202" i="49" s="1"/>
  <c r="A207" i="49" s="1"/>
  <c r="A212" i="49" s="1"/>
  <c r="A217" i="49" s="1"/>
  <c r="A222" i="49" s="1"/>
  <c r="A228" i="49" s="1"/>
  <c r="A233" i="49" s="1"/>
  <c r="A238" i="49" s="1"/>
  <c r="A243" i="49" s="1"/>
  <c r="A248" i="49" s="1"/>
  <c r="A253" i="49" s="1"/>
  <c r="A258" i="49" s="1"/>
  <c r="A263" i="49" s="1"/>
  <c r="A268" i="49" s="1"/>
  <c r="A273" i="49" s="1"/>
  <c r="A278" i="49" s="1"/>
  <c r="A283" i="49" s="1"/>
  <c r="A288" i="49" s="1"/>
  <c r="A293" i="49" s="1"/>
  <c r="A297" i="49" s="1"/>
  <c r="A91" i="52"/>
  <c r="A96" i="52" s="1"/>
  <c r="A101" i="52"/>
  <c r="A107" i="52" s="1"/>
  <c r="A112" i="52" s="1"/>
  <c r="A116" i="52" s="1"/>
  <c r="A120" i="52" s="1"/>
  <c r="A125" i="52" s="1"/>
  <c r="A130" i="52" s="1"/>
  <c r="A135" i="52" s="1"/>
  <c r="A140" i="52" s="1"/>
  <c r="A145" i="52" s="1"/>
  <c r="A150" i="52" s="1"/>
  <c r="A155" i="52" s="1"/>
  <c r="A160" i="52" s="1"/>
  <c r="A165" i="52" s="1"/>
  <c r="A38" i="45"/>
  <c r="A43" i="45" s="1"/>
  <c r="A48" i="45" s="1"/>
  <c r="A53" i="45" s="1"/>
  <c r="A59" i="45" s="1"/>
  <c r="A64" i="45" l="1"/>
  <c r="A69" i="45" s="1"/>
  <c r="A74" i="45" s="1"/>
  <c r="G26" i="42" l="1"/>
  <c r="G8" i="42" s="1"/>
  <c r="F61" i="1" l="1"/>
  <c r="A11" i="1" l="1"/>
  <c r="F111" i="1" l="1"/>
  <c r="F106" i="1"/>
  <c r="F101" i="1"/>
  <c r="F96" i="1"/>
  <c r="F91" i="1"/>
  <c r="F86" i="1"/>
  <c r="F81" i="1"/>
  <c r="F76" i="1"/>
  <c r="F71" i="1"/>
  <c r="F66" i="1"/>
  <c r="F56" i="1"/>
  <c r="F51" i="1"/>
  <c r="F46" i="1"/>
  <c r="F45" i="1"/>
  <c r="F40" i="1"/>
  <c r="F35" i="1"/>
  <c r="F34" i="1"/>
  <c r="F28" i="1"/>
  <c r="F23" i="1"/>
  <c r="F18" i="1"/>
  <c r="F13" i="1"/>
  <c r="F120" i="1" l="1"/>
  <c r="F116" i="1"/>
  <c r="F122" i="1" l="1"/>
  <c r="G18" i="42" s="1"/>
  <c r="G19" i="42" s="1"/>
  <c r="G7" i="42" s="1"/>
  <c r="G10" i="42" s="1"/>
  <c r="D2" i="53" s="1"/>
  <c r="D5" i="53" s="1"/>
  <c r="A16" i="1"/>
  <c r="A21" i="1" s="1"/>
  <c r="A26" i="1" s="1"/>
  <c r="A31" i="1" s="1"/>
  <c r="A38" i="1" s="1"/>
  <c r="A43" i="1" s="1"/>
  <c r="A49" i="1" s="1"/>
  <c r="A54" i="1" s="1"/>
  <c r="A59" i="1" s="1"/>
  <c r="A64" i="1" s="1"/>
  <c r="A69" i="1" s="1"/>
  <c r="A74" i="1" s="1"/>
  <c r="A79" i="1" s="1"/>
  <c r="A84" i="1" l="1"/>
  <c r="A89" i="1" s="1"/>
  <c r="A94" i="1" s="1"/>
  <c r="A99" i="1" s="1"/>
  <c r="A104" i="1" s="1"/>
  <c r="A109" i="1" s="1"/>
  <c r="A114" i="1" s="1"/>
  <c r="A119" i="1" s="1"/>
</calcChain>
</file>

<file path=xl/sharedStrings.xml><?xml version="1.0" encoding="utf-8"?>
<sst xmlns="http://schemas.openxmlformats.org/spreadsheetml/2006/main" count="836" uniqueCount="331">
  <si>
    <t>Z. ŠT.</t>
  </si>
  <si>
    <t>kos</t>
  </si>
  <si>
    <t>SKUPAJ:</t>
  </si>
  <si>
    <t xml:space="preserve">R E K A P I T U L A C I J A </t>
  </si>
  <si>
    <t>material plinovoda</t>
  </si>
  <si>
    <t>dimenzija
plinovoda</t>
  </si>
  <si>
    <t>investicija</t>
  </si>
  <si>
    <t>( m )</t>
  </si>
  <si>
    <t xml:space="preserve">POPIS MATERIALA IN DEL S PREDRAČUNOM </t>
  </si>
  <si>
    <t>GRADBENA DELA</t>
  </si>
  <si>
    <t>KOLIČINA</t>
  </si>
  <si>
    <t>ENOTA</t>
  </si>
  <si>
    <t>Zakoličba</t>
  </si>
  <si>
    <t>Asfalt na vozišču - rezanje in rušenje</t>
  </si>
  <si>
    <t>Okrasno grmičevje in rože</t>
  </si>
  <si>
    <t>Planiranje dna jarka z natančnostjo +,- 3 cm.</t>
  </si>
  <si>
    <t>Planiranje dna jarka</t>
  </si>
  <si>
    <t>Odvoz odvečnega izkopanega materiala, z vsemi manipulacijami na stalno deponijo, vključno s pristojbino.</t>
  </si>
  <si>
    <t>Odvoz materiala</t>
  </si>
  <si>
    <t>Zasip - posteljica / plinovodi</t>
  </si>
  <si>
    <t>Opozorilni trak</t>
  </si>
  <si>
    <t>AB plošča</t>
  </si>
  <si>
    <t>Postavitev in obbetoniranje litoželezne kape.</t>
  </si>
  <si>
    <t>Obbetoniranje LŽ kape</t>
  </si>
  <si>
    <t>Zavarovanje in nadzor podzemnih instalacij</t>
  </si>
  <si>
    <t>Nepredvidena dela odobrena s strani nadzora in obračunana po analizi cen v skladu s kalkulativnimi elementi.</t>
  </si>
  <si>
    <t>Geodetski posnetek</t>
  </si>
  <si>
    <t>Geodetski posnetki s kartiranjem.</t>
  </si>
  <si>
    <t>Rezanje, rušenje in odstranitev asfalta na vozišču, z vsemi manipulacijami, z odvozom na stalno deponijo in vključno s pristojbino.</t>
  </si>
  <si>
    <t>a) strojni izkop</t>
  </si>
  <si>
    <t>b) ročni izkop</t>
  </si>
  <si>
    <t xml:space="preserve">
OPIS POSTAVKE
</t>
  </si>
  <si>
    <t>kg</t>
  </si>
  <si>
    <r>
      <t xml:space="preserve">Dobava in polaganje opozorilnega PVC traku, rumene barve z oznako </t>
    </r>
    <r>
      <rPr>
        <b/>
        <sz val="10"/>
        <rFont val="Arial"/>
        <family val="2"/>
        <charset val="238"/>
      </rPr>
      <t>POZOR PLINOVOD</t>
    </r>
    <r>
      <rPr>
        <sz val="10"/>
        <rFont val="Arial"/>
        <family val="2"/>
        <charset val="238"/>
      </rPr>
      <t>.</t>
    </r>
  </si>
  <si>
    <r>
      <t>m</t>
    </r>
    <r>
      <rPr>
        <vertAlign val="superscript"/>
        <sz val="10"/>
        <rFont val="Arial"/>
        <family val="2"/>
        <charset val="238"/>
      </rPr>
      <t>1</t>
    </r>
  </si>
  <si>
    <t>CENA/ENOTO [EUR]</t>
  </si>
  <si>
    <t>CENA
[EUR]</t>
  </si>
  <si>
    <t>( EUR )</t>
  </si>
  <si>
    <t>EUR</t>
  </si>
  <si>
    <r>
      <t>m</t>
    </r>
    <r>
      <rPr>
        <vertAlign val="superscript"/>
        <sz val="10"/>
        <rFont val="Arial"/>
        <family val="2"/>
        <charset val="238"/>
      </rPr>
      <t>3</t>
    </r>
  </si>
  <si>
    <r>
      <t>m</t>
    </r>
    <r>
      <rPr>
        <vertAlign val="superscript"/>
        <sz val="10"/>
        <rFont val="Arial"/>
        <family val="2"/>
        <charset val="238"/>
      </rPr>
      <t>2</t>
    </r>
  </si>
  <si>
    <t>A - GLAVNI PLINOVODI</t>
  </si>
  <si>
    <t>št.</t>
  </si>
  <si>
    <t xml:space="preserve"> PE100</t>
  </si>
  <si>
    <t>Priprava gradbišča, zarisovanje trase, določitev globin izkopa in zakoličba trase, zavarovanje zakoličbe in izdelava zakoličbenega načrta.</t>
  </si>
  <si>
    <t>Odstranitev obstoječih rož in strojni posek grmičevja z ročno motorno žago z zlaganjem v gomile nakladanjem na prevozno sredstvo in odvozom na stalno deponijo, vključno s pristojbino. Ponovna zasaditev okrasnega grmičevja in rož.</t>
  </si>
  <si>
    <t>Grmovje</t>
  </si>
  <si>
    <t xml:space="preserve">Strojno in ročno obsekovanje rastlinja debeline do 50 mm ob gradbeni jami z nakladanjem na kamion in odvozom na stalno deponijo, vključno s pristojbino. </t>
  </si>
  <si>
    <t>Vertikalni stik - dilaplast</t>
  </si>
  <si>
    <t>Izdelava vertikalnih stikov med starim in novim asfaltom z dilaplastom 2-4 cm debela plast pri čemer je upoštevano 1kg Dilaplasta za 12 m stika.</t>
  </si>
  <si>
    <t>Zatesnitev stika - TC trak</t>
  </si>
  <si>
    <t>Zatesnitev stika med starim in novim asfaltom z bitumenskim TC trakom 30x10 mm.</t>
  </si>
  <si>
    <t>Asfalt - vgradnja vozišče 9 cm</t>
  </si>
  <si>
    <t>vozišče:</t>
  </si>
  <si>
    <r>
      <rPr>
        <b/>
        <sz val="10"/>
        <rFont val="Arial"/>
        <family val="2"/>
        <charset val="238"/>
      </rPr>
      <t>bitudrobir:</t>
    </r>
    <r>
      <rPr>
        <sz val="10"/>
        <rFont val="Arial"/>
        <family val="2"/>
        <charset val="238"/>
      </rPr>
      <t xml:space="preserve"> vezana nosilna zmes AC 22 base B 50/70 A3, d = 6 cm</t>
    </r>
  </si>
  <si>
    <t>Betonski robniki - novi</t>
  </si>
  <si>
    <t>Rušenje obrobe iz betonskih robnikov vseh vrst na betonski podlagi z nakladanjem na kamion in z odvozom na stalno gradbeno deponijo, vključno s pristojbino. Vgradnja novih betonskih robnikov na betonsko podlago C 12/15 (0,05 m3/m).</t>
  </si>
  <si>
    <t xml:space="preserve">Ročni izkop </t>
  </si>
  <si>
    <t>Ročni izkop jarka za cevovod v terenu III - IV. kategorije, z direktnim naklanjem na pomožno transportno sredtvo (samokolnica).</t>
  </si>
  <si>
    <t>Ročni transport novega materiala</t>
  </si>
  <si>
    <t>Horizontalni transport gradbenega materiala (max. dolžine cca. 50 m) do gradbene jame od začasne deponije oz. prevoznega sredstva.</t>
  </si>
  <si>
    <t>Dobava in vgradnja posteljice z dopeljanim peskom 0/4 mm za posteljico in obsip plinovoda, do višine 10 cm nad temenom cevi (po detajlu iz projekta), s planiranjem in utrjevanjem. Natančnost izdelave posteljice je +/- 1 cm.</t>
  </si>
  <si>
    <t>Zasip - tamponski material - 0/32 mm</t>
  </si>
  <si>
    <t>Zasip - tamponski material - 0/63 mm</t>
  </si>
  <si>
    <t>Dobava montažne armiranobetonske plošče iz C 12/15 za cestno kapo in postavitev na niveleto.</t>
  </si>
  <si>
    <t>PE 110x6,6</t>
  </si>
  <si>
    <t>Odstranitev ter odvoz obstoječih plinovodnih cevi na stalno deponijo</t>
  </si>
  <si>
    <t>JE DN 50, 100, 150, 200, 250</t>
  </si>
  <si>
    <t>Zazidava omarice - tip E</t>
  </si>
  <si>
    <t xml:space="preserve">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 </t>
  </si>
  <si>
    <t>Nepredvidena dela</t>
  </si>
  <si>
    <t>Dobava in vgrajevanje dvoslojnega asfalta, odstranjevanje sloja tampona v debelini grobega in finega asfalta, fino planiranje in valjanje podlage, obrizg z emulzijo, obdelava stika med novim in starim asfaltom in (po potrebi) obnovitvitev horizontalne prometne signalizacije.</t>
  </si>
  <si>
    <t>asfaltbeton: vezana obrabno zaporna plast AC 8 surf B 70/100 A4, d = 3 cm</t>
  </si>
  <si>
    <t>Ročni transport obstoječega izkopanega materiala</t>
  </si>
  <si>
    <t>priključni plinovod DN 25 - nizek tlak</t>
  </si>
  <si>
    <t xml:space="preserve">S K U P A J - A : </t>
  </si>
  <si>
    <t>Horizontalni transport gradbenega materiala (max. dolžine cca. 50 m) od gradbene jame do začasne deponije oz. prevoznega sredstva.</t>
  </si>
  <si>
    <t>Odstranitev obstoječih plinovodnih cevi iz gradbene jame do kamiona ter odvoz na stalno deponijo, vključno s pristojbino.</t>
  </si>
  <si>
    <t>Dobava in vgrajevanje enoslojnega asfalta, odstranjevanje sloja tampona v debelini asfalta, fino planiranje in valjanje podlage, obrizg z emulzijo, obdelava stika med novim in starim asfaltom in (po potrebi) obnovitvitev horizontalne prometne signalizacije.</t>
  </si>
  <si>
    <t xml:space="preserve">Ročni izkop - poglobitev jarka </t>
  </si>
  <si>
    <t>OZN.</t>
  </si>
  <si>
    <t>( kos )</t>
  </si>
  <si>
    <t>število priključkov</t>
  </si>
  <si>
    <t>dolžina
plinovoda</t>
  </si>
  <si>
    <t>šifra plinovoda, ulica</t>
  </si>
  <si>
    <t>II</t>
  </si>
  <si>
    <t>I</t>
  </si>
  <si>
    <t>vrednost
( EUR )</t>
  </si>
  <si>
    <t xml:space="preserve">Dobava in vgradnja tamponskega drobljenca, zrnatosti od 0 do 32 mm za nosilni sloj, s komprimiranjem po slojih v deb. 20 - 30 cm do predpisane zbitosti in planiranje površine s točnostjo +- 1.0 cm. Vgradnja 0,40 cm pod zgornjim ustrojem ceste. </t>
  </si>
  <si>
    <t xml:space="preserve">Dobava in vgradnja gramoza za tamponsko plast, zrnatosti od 0 do 63 mm, s komprimiranjem po slojih v deb. 20 - 30 cm do predpisane zbitosti in planiranje površine s točnostjo +- 1.0 cm. </t>
  </si>
  <si>
    <t>Prevezava obstoječega priključka</t>
  </si>
  <si>
    <t xml:space="preserve">Prevezava obstoječega priključka na načrtovani glavni plinovod, ki zajema: zakoličbo, točkovni ročni odkop na mestu prevezave (do 1,5x1,5 m), odrez obstoječega odcepa, izdelava posteljice in ročni obsip cevi z dopeljanim peskom zrnatosti od 0 do 4 mm (po detajlu iz projekta), ter ročno nabijanje v slojih do potrebne zbitosti, dobava in opozorilnega PVC traku, rumene barve z oznako POZOR PLINOVOD, zasip izkopa z obstoječim materialom (če ustreza). </t>
  </si>
  <si>
    <t>PE100</t>
  </si>
  <si>
    <t>OZNAKA</t>
  </si>
  <si>
    <t>priključek DN 25 (nizek tlak)
omarica dimenzije: 250x300x200 mm.</t>
  </si>
  <si>
    <t xml:space="preserve"> </t>
  </si>
  <si>
    <t xml:space="preserve">Asfalt -  rezanje, rušenje in vgradnja </t>
  </si>
  <si>
    <t>Izdelava in zazidava utora v zunanjem zidu za jekleni priključek in izdelava odprtine za omarico za glavno plinsko zaprono pipo po priloženi skici. Po končanih delih vzpostavitev zunanje fasade oz. zidu v prvotno stanje.</t>
  </si>
  <si>
    <t>OPOMBA:</t>
  </si>
  <si>
    <r>
      <t xml:space="preserve">Ročno - strojni izkop in </t>
    </r>
    <r>
      <rPr>
        <b/>
        <u/>
        <sz val="10"/>
        <rFont val="Arial"/>
        <family val="2"/>
        <charset val="238"/>
      </rPr>
      <t>zasip z novim materialom</t>
    </r>
  </si>
  <si>
    <t xml:space="preserve">Izvedba izkopa trase priključka s profilom izkopa globine 0,8 m, širine dna jarka 0,2 m z izkopnim kotom 80⁰, planiranje dna jarka, nalaganjem materiala na kamjon in odvozom na trajno deponijo s plačilom takse. Zasip trase priključka nad izvedenim obsipom cevi do višine pred končno ureditvijo z novim materialom in komprimiranjem v slojih deb. 20 - 30 cm do predpisane zbitosti. Planiranje površine s točnostjo +- 1.0 cm  (vključeno v ceno na meter trase) </t>
  </si>
  <si>
    <t>AC16 base; deb. 5 cm</t>
  </si>
  <si>
    <t>AC 8 surf; deb 3 cm</t>
  </si>
  <si>
    <t>Cene za postavke z vrednostjo 1,00 so informativne in bodo uporabljene v primeru dodatnih del pri izvedbi priključkov.</t>
  </si>
  <si>
    <t>PLINSKI PRIKLJUČKI - SON PE 32</t>
  </si>
  <si>
    <t xml:space="preserve">S K U P A J  SON PE 32  : </t>
  </si>
  <si>
    <t>Izvedba priključka v javni oz. privatni površini  - kot SON PE 32</t>
  </si>
  <si>
    <t xml:space="preserve">Izkop trase v javni oz. privatni površini z nalaganjem materiala na kamion in odvozom na stalno trajno deponijo s plačilom takse. Dobava in vgradnja posteljice z peskom 0/4 mm in obsip priključnega plinovoda, do višine 10 cm nad temenom cevi v celotni dolžini priključka. Natančnost izdelave posteljice je +/- 1 cm.  Zasip trase priključka nad posteljico do višine pred končno ureditvijo z novim materialom (v javni površini) in komprimiranjem v slojih deb. 20 - 30 cm do predpisane zbitosti in planiranje površine s točnostjo +/- 1.0 cm  (vključeno v ceno na meter trase) Dobava in polaganje opozorilnega PVC traku, rumene barve z oznako POZOR PLINOVOD po celotni dolžini priključka. </t>
  </si>
  <si>
    <t>! VSI STROŠKI POVEZANI Z ZAVAROVANJEM GRADBIŠČA MORAJO BITI ZAJETI V ENOTNIH CENAH !</t>
  </si>
  <si>
    <t xml:space="preserve">Kombinirani izkop </t>
  </si>
  <si>
    <t xml:space="preserve">Kombinirani izkop jarka za cevovod v terenu III-IV kategorije, globine do 2,0 m z direktnim nakladanjem na kamion. </t>
  </si>
  <si>
    <t>Ročni izkop jarka za cevovod v območju varjenja cevovoda, v terenu III - IV kategorije, z odmetom na rob jarka (0,2 m3/varjeni spoj).</t>
  </si>
  <si>
    <t xml:space="preserve">B - PLINSKI PRIKLJUČKI -  SON PE 32 </t>
  </si>
  <si>
    <t>N 12110 _ Kumrovška, Čargova ulica</t>
  </si>
  <si>
    <t>PLINSKI PRIKLJUČEK - SON PE 32</t>
  </si>
  <si>
    <t>PE 32x3.0</t>
  </si>
  <si>
    <t>4.2 GRADBENA DELA</t>
  </si>
  <si>
    <t>PLINOVOD N-12110, PE110x6,6</t>
  </si>
  <si>
    <t>ČARGOVA, KUMROVŠKA ULICA</t>
  </si>
  <si>
    <t>Betonski tlakovci - peščena podlaga - vgradnja obstoječih</t>
  </si>
  <si>
    <t>Odstranitev betonskih tlakovcev vseh vrst (prane plošče, tlakovci…), s čiščenjem, odlaganjem na deponijo ob gradbišču in ponovna vgradnja obstoječih tlakovcev v peščeno podlago.</t>
  </si>
  <si>
    <t>Betonski tlakovci - peščena podlaga - vgradnja novih</t>
  </si>
  <si>
    <t>Odstranitev betonskih tlakovcev vseh vrst (prane plošče, tlakovci…) z vsemi manipulacijami, z odvozom na stalno deponijo, vključno s pristojbino in ureditvijo v prvotno stanje z vgradnjo novih tlakovcev v peščeno podlago.</t>
  </si>
  <si>
    <t>Betonski tlakovci - betonska podlaga - vgradnja novih</t>
  </si>
  <si>
    <t xml:space="preserve">Rušenje obstoječih betonskih tlakovcev vseh vrst z nakladanjem na kamion in z odvozom na stalno deponijo, vključno s pristojbino. Vgradnja novih tlakovcev na pripravljeno betonsko podlago. </t>
  </si>
  <si>
    <t>Peščena površina - parkirišče</t>
  </si>
  <si>
    <t>Odstranitev peščene površine (parkirišče) debeline do 20 cm, z vsemi manipulacijami, z odvozom na stalno deponijo, vključno s pristojbino in ureditvijo v prvotno stanje. Nabava in dobava tamponskega drobjenca TD 32 v debelini 20 cm in drenažnega peska (4/8 ali 8/16) v debelini 3-5 cm.</t>
  </si>
  <si>
    <t>Površinski odkop humusa - odvoz na deponijo</t>
  </si>
  <si>
    <t xml:space="preserve">Površinski odkop humusa debeline do 30 cm, z vsemi manipulacijami, z odvozom na začasno deponijo, dovozom, razstiranjem, planiranjem, posejanjem travnatega semena in negovanjem do vzklitja. </t>
  </si>
  <si>
    <t>Betonski robniki - obstoječi</t>
  </si>
  <si>
    <t>Rušenje obrobe iz betonskih robnikov vseh vrst na betonski podlagi, s čiščenjem, odlaganjem na deponijo ob gradbišču in ponovna vgradnja obstoječih robnikov na betonsko podlago C 12/15 (0,05m3/m).</t>
  </si>
  <si>
    <t>Granitni robniki</t>
  </si>
  <si>
    <t>Rušenje obrobe iz granitnih robnikov vseh vrst, s čiščenjem, odlaganjem na deponijo ob gradbišču in ponovna vgradnja na betonsko podlago C 12/15 (0,05m3/m).</t>
  </si>
  <si>
    <t>B - PLINSKI PRIKLJUČKI - SON PE 32</t>
  </si>
  <si>
    <t>OBNOVA PLINOVODA PO KUMROVŠKI IN ČARGOVI (N-12110)</t>
  </si>
  <si>
    <t xml:space="preserve">S K U P A J - B : </t>
  </si>
  <si>
    <t>P260, odsek 3 - A</t>
  </si>
  <si>
    <t>Čargova ulica</t>
  </si>
  <si>
    <t>dolžina
vročevoda</t>
  </si>
  <si>
    <t>oznaka vročevoda</t>
  </si>
  <si>
    <t>trasa in lokacija</t>
  </si>
  <si>
    <t>B - VROČEVODNI PRIKLJUČKI</t>
  </si>
  <si>
    <t>T1700, odsek 1 -7</t>
  </si>
  <si>
    <t>A - GLAVNI VROČEVODI</t>
  </si>
  <si>
    <t>5.1 GRADBENA DELA</t>
  </si>
  <si>
    <t>SKUPAJ  A + B</t>
  </si>
  <si>
    <t>VROČEVODNO OMREŽJE NA OBMOČJU …</t>
  </si>
  <si>
    <t>Objekt:</t>
  </si>
  <si>
    <t>Rušenje betonskega sloja nad PVC folijo na prečnih prekopih, debeline do 10 cm in odvozom na deponijo izvajalca.</t>
  </si>
  <si>
    <t>Prečni prekop vozišča - rušenje betona</t>
  </si>
  <si>
    <t>Betoniranje prečnih prekopov vozišča debeline d=30cm+10cm z betonom C 12/15 (po posebnem detajlu prečnega prekopa vozišča). Dobava in polaganje PVC folije pri betoniranju prečnega prehoda vozišča.</t>
  </si>
  <si>
    <t>Prečni prekop vozišča - betoniranje</t>
  </si>
  <si>
    <t xml:space="preserve">zdelava, vzdrževanje med gradnjo in odstranitev začasnih lesenih prehodov širine 3.0 za pešce in motorna osebna vozila do nosilnosti 2000 kg, z zaščitno ograjo na obeh straneh prehoda in signalizacijo v skladu z veljavnimi predpisi. Izvajalec mora predložiti ustrezni statični izračun prehoda. </t>
  </si>
  <si>
    <t>Prehod za pešce in osebna vozila</t>
  </si>
  <si>
    <t>Izdelava posteljice in ročni obsip zaščitne cevi za optiko z dopeljanim peskom zrnatosti od 0..4 mm (po detajlu iz projekta), ter ročno nabijanje v slojih do potrebne zbitosti.</t>
  </si>
  <si>
    <t>Zasip - posteljica - optika</t>
  </si>
  <si>
    <t>Izdelava AB jaška, globine do 1,0 m iz betonske cevi fi 60, vključno z povoznim litoželeznim pokrovom fi 60 cm, z nosilnostjo 40 t, vključno z vsemi potrebnimi manipulacijami in izkopom.</t>
  </si>
  <si>
    <t>Jašek za optični kabel</t>
  </si>
  <si>
    <t>Dobava in polaganje opozorilnega PVC traku, za položitev nad zaščitni cevjo optike.</t>
  </si>
  <si>
    <t>Opozorilni trak - optika</t>
  </si>
  <si>
    <r>
      <t>Dobava in polaganje PE mikrocevi za polaganje optičnih vlaken dim.</t>
    </r>
    <r>
      <rPr>
        <b/>
        <sz val="10"/>
        <rFont val="Arial"/>
        <family val="2"/>
        <charset val="238"/>
      </rPr>
      <t>16/12 mm</t>
    </r>
    <r>
      <rPr>
        <sz val="10"/>
        <rFont val="Arial"/>
        <family val="2"/>
        <charset val="238"/>
      </rPr>
      <t>, položena v zemljo zunaj vročevodne kinete (ob kineti), vključno s postavitvijo betonskega jaška fi60. V betonskem jašku se pusti 2 m zaščitne cevi, za izvedbo zaključka in navezavo naprej.</t>
    </r>
  </si>
  <si>
    <t>Zaščitna cev-optika</t>
  </si>
  <si>
    <t>debelina 5 cm</t>
  </si>
  <si>
    <t>Dobava in polaganje stirodurja, kot zaščita predizoliranih cevi položenih v kineto. Stirodur velikosti 65 x 20 x 5 se lepi na stene kinete na vsakih cca. 3 m. Komplet s purpenom za montažo na AB steno kinete.</t>
  </si>
  <si>
    <t>Stirodur</t>
  </si>
  <si>
    <t>debeline 10 cm</t>
  </si>
  <si>
    <t>Dobava in polaganje stirodurja na dno kinete širine 1,3 m, kot pomoč pri montaži cevi.</t>
  </si>
  <si>
    <t>Dobava in polaganje vreče s peskom, dimenzije 80 x 40 x 10 cm, na razdalji 3 m, kot pomoč pri montaži cevi.</t>
  </si>
  <si>
    <t>Vreča s peskom</t>
  </si>
  <si>
    <t>kpl</t>
  </si>
  <si>
    <t>kineta 160x90 cm</t>
  </si>
  <si>
    <t>Dobava in polaganje armatur za kineto. Betoniranje čelne stene kinete. Izdelava in odstranitev dvostranskega opaža stene kinete. Polaganje krovnih plošč za ravni del kinete. Zalitje vseh stikov in odkrušenih mest s plastificirano - akrilno malto. Izdelava hidroizolacije nad krovnimi površinami z eno plastjo Izotekta T4 na predhodni premaz Ibitola. Izdelava zaščitnega sloja nad izolacijo deb. 5 cm s peskom zrnatosti od 0 do 10 mm; 0,8 m2/m.</t>
  </si>
  <si>
    <t>Izdelava čelne stene kinete</t>
  </si>
  <si>
    <r>
      <t>Izdelava kinete vel. 160 x 90 cm. Betoniranje podložnega betona MB 10, deb.10 cm. Dobava in polaganje armatur za kineto. Betoniranje dna in sten kinete z betonom MB 30.</t>
    </r>
    <r>
      <rPr>
        <sz val="10"/>
        <rFont val="Arial"/>
        <family val="2"/>
        <charset val="238"/>
      </rPr>
      <t xml:space="preserve"> Izdelava in odstranitev dvostranskega opaža sten kinete; ... m2/m. Dobava in polaganje krovnih plošč za ravni del in zavoje kinete iz betona MB20. Zalitje vseh stikov in odkrušenih mest s plastificirano - akrilno malto. Izdelava hidroizolacije nad krovnimi površinami z eno plastjo Izotekta T4 na predhodni premaz Ibitola. Izdelava zaščitnega sloja nad izolacijo deb. 5 cm s peskom zrnatosti od 0 do 10 mm; 0,8 m2/m.</t>
    </r>
  </si>
  <si>
    <t>Kineta</t>
  </si>
  <si>
    <t>Izvedba enostranskega ( zgubljenega ) opaža - 1,3 m2. Betoniranje vrzeli z C35/45 - 0,33 m3 in 70 kg GA 240/360. Dobava in namestitev zaščitne plošče iz plinobetona , napr. Ytong dimenzije d=0,2m, š= 0,6m, l=3,75 m z oblikovanjem. Stike med ploščami in stenami kinete je potrebno na celotni trasi kinete izravnati s finocementno malto.Obračun po kosu.</t>
  </si>
  <si>
    <t>Zapolnitev vrzeli med AB pokrovi kinet</t>
  </si>
  <si>
    <t>vel. 160 x 100 cm</t>
  </si>
  <si>
    <t>Pokrovi so naslednjih dimenzij:</t>
  </si>
  <si>
    <t xml:space="preserve">Odstranitev obstoječih krovnih plošč (upoštevati tudi dovaritev 4 kom dvižnih zank na ploščo, fi 22 mm), odvozom na začasno deponijo, vključno s pristojbino, čiščenje ter pregled sten in plošč na lokaciji. Polaganje obstoječih plošč nazaj v ležišča ( uporabiti je neskrčljivo malto napr. EX-45 K ).Pred polaganjem hidroizolacije je treba vse neravnine izravnati s finocementno malto. Poškodovane plošče - odvoz na stalno deponijo, komplet s plačano pristojbino. </t>
  </si>
  <si>
    <t>Kineta  - odpiranje in zapiranje</t>
  </si>
  <si>
    <t>kineta 130x75 cm</t>
  </si>
  <si>
    <t>Odkrivanje krovnih plošč, rušenje ene ali obeh sten in kjer je potrebno tudi dna obstoječe kinete. Kjer ostane dno, se dno očisti in pripravi za vgradnjo predizoliranega vročevoda po isti trasi.
Nakladanje in odvoz na stalno deponijo s plačilom pristojbine.</t>
  </si>
  <si>
    <t>Rušenje obstoječe kinete</t>
  </si>
  <si>
    <t>Dobava in polaganje opozorilnega PVC traku.</t>
  </si>
  <si>
    <t>Odvoz in dovoz izkopanega materiala, z vsemi manipulacijami na oz. iz začasne deponije, vključno s pristojbino.</t>
  </si>
  <si>
    <t>Odvoz in dovoz materiala</t>
  </si>
  <si>
    <t>Strojno nakladanje obstoječega izkopanega materiala iz začasne deponije na kamion.</t>
  </si>
  <si>
    <t>Strojno nakladanje na kamion</t>
  </si>
  <si>
    <t xml:space="preserve">Zasip z obstoječim materialom do višine potrebne za končno ureditev terena, s komprimiranjem v slojih deb. 20 - 30 cm do predpisane zbitosti in planiranje površine s točnostjo +- 1,0 cm </t>
  </si>
  <si>
    <t>Zasip - obstoječi izkopani material</t>
  </si>
  <si>
    <t>Izdelava posteljice in ročni obsip cevi z dopeljanim peskom zrnatosti od 0..4 mm (po detajlu iz projekta), ter ročno nabijanje v slojih do potrebne zbitosti.</t>
  </si>
  <si>
    <t>Zasip - posteljica / vročevodi</t>
  </si>
  <si>
    <t xml:space="preserve">Kombinirani izkop jarka za cevovod v terenu III-IV kategorije, globine do 2,0 m, z odmetom na rob jarka oz. transport na začasno deponijo na gradbišču. </t>
  </si>
  <si>
    <t>Kombinirani izkop - odmet ob rob jarka oz. začasno deponijo.</t>
  </si>
  <si>
    <t>Kombinirani izkop</t>
  </si>
  <si>
    <t>ocena</t>
  </si>
  <si>
    <t>Izkop žive meje iz cipres višine cca. 3,0 m v dolžini cca. 24 m,  z nakladanjem na kamion in z odvozom na deponijo, vključno s pristojbino in ponovna zasaditev žive meje iz cipres enake višine.</t>
  </si>
  <si>
    <t>Živa meja - ciprese</t>
  </si>
  <si>
    <t xml:space="preserve">Površinski odkop humusa debeline do 30 cm, z odlaganjem na rob izkopa, premet do 10 m od gradbene jame z vsemi manipulacijami. Strojno razgrinjanje in fino ročno planiranje humusa, ponovna zatravitev v povprečni deb. 20 cm z odrivom ali s premetom materiala do 10 m. </t>
  </si>
  <si>
    <t>Površinski odkop humusa - rob jarka</t>
  </si>
  <si>
    <t>Prečno križanje in varovanje energetskih vodov (optični, telefonski in elektro kabli) kompletno z obešanjem, podpiranjem, varovanjem ter vzpostavitvijo v prvotno stanje (obbetoniranje cevi z betonom ter polaganje opozorilnega traku)</t>
  </si>
  <si>
    <t>Prečno varovanje - beton</t>
  </si>
  <si>
    <t xml:space="preserve">Prečno križanje in varovanje energetskih vodov (optični, telefonski in elektro kabli, vodovod,plin) kompletno z obešanjem, podpiranjem, varovanjem ter vzpostavitvijo v prvotno stanje (obsip s finim peskom ter polaganje opozorilnega traku) </t>
  </si>
  <si>
    <t>Prečno varovanje - pesek</t>
  </si>
  <si>
    <t>Ročno rušenje betonov nad obstoječimi kabelskimi instalacijami, z nakladanjem ruševin in odvozom na stalno deponijo, s stroškom deponijskega prostora.</t>
  </si>
  <si>
    <t>Ročno rušenje betona</t>
  </si>
  <si>
    <r>
      <t>Vzdolžno varovanje energetskih vodov (optični in elektro kabli, vodovod, plin) kompletno z obešanjem, podpiranjem, varovanjem ter vzpostavitvijo v prvotno stanje (</t>
    </r>
    <r>
      <rPr>
        <b/>
        <sz val="10"/>
        <rFont val="Arial"/>
        <family val="2"/>
        <charset val="238"/>
      </rPr>
      <t>obbetoniranje cevi z betonom</t>
    </r>
    <r>
      <rPr>
        <sz val="10"/>
        <rFont val="Arial"/>
        <family val="2"/>
        <charset val="238"/>
      </rPr>
      <t xml:space="preserve"> ter polaganje opozorilnega traku)</t>
    </r>
  </si>
  <si>
    <t>Vzdolžno varovanje - beton</t>
  </si>
  <si>
    <r>
      <t>Vzdolžno varovanje energetskih vodov (optični in elektro kabli, vodovod, plin) kompletno z obešanjem, podpiranjem, varovanjem ter vzpostavitvijo v prvotno stanje (</t>
    </r>
    <r>
      <rPr>
        <b/>
        <sz val="10"/>
        <rFont val="Arial"/>
        <family val="2"/>
        <charset val="238"/>
      </rPr>
      <t>obsip s finim peskom</t>
    </r>
    <r>
      <rPr>
        <sz val="10"/>
        <rFont val="Arial"/>
        <family val="2"/>
        <charset val="238"/>
      </rPr>
      <t xml:space="preserve"> ter polaganje opozorilnega traku)</t>
    </r>
  </si>
  <si>
    <t>Vzdolžno varovanje - pesek</t>
  </si>
  <si>
    <t>Obojestranskazaščita brežin gradbene jame proti porušitvi brežin v terenu III.-IV. Kategorije z PVC zaščitno folijo. Folija mora biti položena vzdolž brežine brežine in najmanj 1 m od roba izkopa.</t>
  </si>
  <si>
    <t>Varovanje gradbene jame proti porušitvi - pokrivanje brežin s PVC folijo</t>
  </si>
  <si>
    <t>Odstranitev in postavitev novega cestnega požiralnika premera 40 cm, z vsemi preddeli in manipulacijami, izvedbo požiralniške zveze iz betonske oz. PVC cevi obstoječega premera. Cevi so polnoobetonirane, rešetka oziroma pokrov se ohrani za kasnejšo vgradnjo.</t>
  </si>
  <si>
    <t>Cestni požiralnik, peskolov</t>
  </si>
  <si>
    <t>Odstranitev obstoječih kanalizacijskih zvez premera 20 - 30 cm za odvodnjavanje meteorne ali odpadne vode z vsemi preddeli, ter naprava novih polnoobbetoniranih zvez.</t>
  </si>
  <si>
    <t>Kanalizacijske zveze</t>
  </si>
  <si>
    <t>Rušenje armirano betonske plošče debeline nad 10cm, z vsemi manipulacijami, z odvozom ruševin na stalno deponijo, vključno s pristojbino in ponovna izdelava tlaka z zalikanjem betonske površine s fino cementno malto C 12/15.</t>
  </si>
  <si>
    <t>Betonska plošča</t>
  </si>
  <si>
    <t xml:space="preserve">Odstranitev in ponovna postavitev žične ograje do višine 2 metra, z deponiranjem ob trasi, zavarovanjem pred poškodbo, vključno z nosilnimi in podpornimi betonskimi stebrički, vrati in vezno žico. </t>
  </si>
  <si>
    <t>Žična ograja</t>
  </si>
  <si>
    <t xml:space="preserve">Odstranitev in ponovna postavitev žične ograje do višine 2 metra, z deponiranjem ob trasi, zavarovanjem pred poškodbo, vključno z nosilnimi in podpornimi stebrički, vrati in vezno žico. </t>
  </si>
  <si>
    <t xml:space="preserve">kos </t>
  </si>
  <si>
    <t>Odstranitev obstoječih linijskih rešetk širine do 30 cm komplet z betonskim koritom, deponiranje ob trasi, zavarovanje pred poškodbo in ponovna vgradnja.</t>
  </si>
  <si>
    <t>Linijska rešetka</t>
  </si>
  <si>
    <t>Rušenje zidu iz nearmiranega betona, z vsemi manipulacijami, z odvozom v raztresenem stanju na stalno deponijo, vključno s pristojbino in ponovna postavitev.</t>
  </si>
  <si>
    <t>Zid - nearmiran beton</t>
  </si>
  <si>
    <t>Demontaža oziroma zavarovanje vse prometne signalizacije in prometne opreme (steber javne razsvetljave, steber cestne signalizacije), deponiranje ob trasi z zavarovanjem oziroma odvozom v skladišče oz. začasno deponijo in ponovna vgradnja. Odklop in ponovna priključitev na omrežje napajanja izvedena s strani upravljalca cestne signalizacije.</t>
  </si>
  <si>
    <t>Steber javne razsvetljave, cestne signalizacije</t>
  </si>
  <si>
    <t>VSI STROŠKI, POVEZANI Z ZAVAROVANJEM GRADBIŠČA, MORAJO BITI ZAJETI V ENOTNIH CENAH.</t>
  </si>
  <si>
    <t>GLAVNI VROČEVOD T1700, DN300/500</t>
  </si>
  <si>
    <t>D/G=0,2/0,2 m</t>
  </si>
  <si>
    <t>Izdelava izvrtine za prehod cevi v armiranobetonskem ali opečnem zunanjem ali notranjem zidu, odvoz odpadnega materiala na stalno deponijo. Po montaži cevi prekritje izvrtine z izolacijskim materialom - Izotekt T4 in zaščito izolacije ter pleskanje površine zazidane odprtine z notranjo zidno barvo. Izvrtina podana:</t>
  </si>
  <si>
    <t>Izvrtina - AB ali opečni zid</t>
  </si>
  <si>
    <t>Zazidava armiranobetonskega, kamnitega ali opečnatega zunanjega zidu pri vstopu novega predizoliranega vročevoda v obstoječi objekt. Pri tem se vgradi zidno tesnilo.
Odvoz odpadnega materiala na stalno deponijo. 
Z vsemi manipulacijami in potrebnim materialom.</t>
  </si>
  <si>
    <t>Zazidava zidu - predizolirane cevi</t>
  </si>
  <si>
    <t>Odkrivanje krovnih plošč, rušenje sten in kjer je potrebno tudi dna obstoječe kinete. Kjer ostane dno, se dno očisti in pripravi za vgradnjo predizoliranega vročevoda po isti trasi.
Nakladanje in odvoz na stalno deponijo s plačilom pristojbine.</t>
  </si>
  <si>
    <t>PRIKLJUČNI VROČEVOD P260, DN 32/110</t>
  </si>
  <si>
    <t>P3146</t>
  </si>
  <si>
    <t>ULICA JENEZA PAVLA II 5</t>
  </si>
  <si>
    <t>PRIKLJUČNI VROČEVOD ZA OBJEKT ULICA JANEZA PAVLA II 5</t>
  </si>
  <si>
    <t xml:space="preserve">Izdelava, vzdrževanje med gradnjo in odstranitev začasnih lesenih prehodov za pešce v širini 1.25 m, z zaščitno ograjo na obeh straneh prehoda. </t>
  </si>
  <si>
    <t>Prehod za pešce</t>
  </si>
  <si>
    <t>D/G=0,2/0,75 m</t>
  </si>
  <si>
    <t xml:space="preserve">Dobava in ročna vgradnja tamponskega drobljenca, zrnatosti od 0 do 32 mm za nosilni sloj, s komprimiranjem po slojih v deb. 20 - 30 cm do predpisane zbitosti in planiranje površine s točnostjo +- 1.0 cm. Vgradnja 0,40 cm pod zgornjim ustrojem ceste. </t>
  </si>
  <si>
    <t xml:space="preserve">Ročni zasip z obstoječim materialom do višine potrebne za končno ureditev terena, s komprimiranjem v slojih deb. 20 - 30 cm do predpisane zbitosti in planiranje površine s točnostjo +- 1,0 cm </t>
  </si>
  <si>
    <t>Zasip - posteljica</t>
  </si>
  <si>
    <t>Ročni vnos novega materiala.</t>
  </si>
  <si>
    <t>Ročni vnos novega materiala</t>
  </si>
  <si>
    <t>Ročni iznos materiala z nakladanjem na kamion.</t>
  </si>
  <si>
    <t>Ročni iznos materiala</t>
  </si>
  <si>
    <t xml:space="preserve">Kombinirani izkop jarka za cevovod v terenu III-IV kategorije, globine do 2,0 m, z odmetom na rob jarka na gradbišču. </t>
  </si>
  <si>
    <t>Postavitev pokrovov 60/60 cm ali fi 60 na novo višino nivelete asfalta, z obbetoniranjem, vsemi pomožnimi deli in materialom</t>
  </si>
  <si>
    <t>Obbetoniranje pokrovov</t>
  </si>
  <si>
    <t>Iskanje, varovanje korenin drevesa glede na določila arborističnih smernic in nadzora arbostista na terenu.</t>
  </si>
  <si>
    <t>Drevo - varovanje</t>
  </si>
  <si>
    <t xml:space="preserve">Ročni površinski odkop humusa debeline do 30 cm, z odlaganjem na rob izkopa, premet do 10 m od gradbene jame z vsemi manipulacijami. Ročno planiranje humusa, ponovna zatravitev v povprečni deb. 20 cm z odrivom ali s premetom materiala do 10 m. </t>
  </si>
  <si>
    <t>Obojestranska zaščita brežin gradbene jame proti porušitvi brežin v terenu III.-IV. Kategorije z razpiranjem oz. ustreznim postokom varovanja. Izdelava, montaža in demontaža dvostranskega opaža iz gladkih plošč in desk.</t>
  </si>
  <si>
    <t>Varovanje gradbene jame proti porušitvi - opaženje</t>
  </si>
  <si>
    <t>Rušenje betonskega tlaka debeline do 10cm, z vsemi manipulacijami, z iznosom in odvozom ruševin na stalno deponijo, vključno s pristojbino in ponovna izdelava tlaka. (tlak je zalikan s fino cementno malto C 12/15).</t>
  </si>
  <si>
    <t>Betonski tlak</t>
  </si>
  <si>
    <t>Ročni iznos porušenega in vnos novega.</t>
  </si>
  <si>
    <t xml:space="preserve">Rušenje obstoječih pralnih plošč z nakladanjem na kamion in z odvozom na stalno deponijo, vključno s pristojbino. Vgradnja novih pralnih plošč na pripravljeno betonsko podlago. </t>
  </si>
  <si>
    <t>Pralne plošče - betonska podlaga - vgradnja novih</t>
  </si>
  <si>
    <t>Odstranitev obstoječe rešetke svetlobnega jaška in rušenje stene in talnega dela svetlobnega jaška. Deponiranje rešetke ob trasi.
Odvoz porušenega na stalno deponijo, vključno s pristojbino.
Ponovna izdelava porušene stene in talnega dela svetlobnega jaška iz ustreznega betona. Obdelava s FCM.</t>
  </si>
  <si>
    <t>Svetlobni jašek</t>
  </si>
  <si>
    <t>Podpiranje kamnitega ali opečnatega zidu pri izkopu pod njim za zaščito pred porušitvijo.
Po končanem izkopu se izvede ojačitev podzemnega dela zidu z betonsko plombo.</t>
  </si>
  <si>
    <t>Podpiranje kamnitega ali opečnatega zidu</t>
  </si>
  <si>
    <t>Rušenje po potrebi</t>
  </si>
  <si>
    <t xml:space="preserve">Rušenje zidu iz kamna ali opeke, z vsemi manipulacijami, z ročnim iznosom v raztresenem stanju in odvozom na stalno deponijo, vključno s pristojbino in ponovna postavitev. </t>
  </si>
  <si>
    <t>Zid - kamniti ali opečni</t>
  </si>
  <si>
    <t>JANEZA PAVLA II ŠT.7 IN ZIDU MED DVORIŠČEMA OBEH OBJEKTOV.</t>
  </si>
  <si>
    <t>TALCEV ŠT.5 IN JANEZA PAVLA II ŠT.7JE MOŽEN LE ROČNO PREKO STOPNIŠČA OBJEKTA</t>
  </si>
  <si>
    <t>IZNOS IN PRINAŠANJE VSEH MATERIALOV Z DVORIŠČA IN NA DVORIŠČE OBJEKTOV ULICA</t>
  </si>
  <si>
    <t>OBJEKTA JANEZA PAVLA II ŠT.7 S POSTAVITVIJO LESTEV OZIROMA ODROV.</t>
  </si>
  <si>
    <t>DOSTOP NA DVORIŠČE OBJEKTA ULICA TALCEV ŠT.5 JE MOŽEN LE PREKO ZIDU IZ DVORIŠČA</t>
  </si>
  <si>
    <t>DOSTOP NA DVORIŠČE OBJEKTA JANEZA PAVLA II ŠT.7 JE MOŽEN SKOZI STOPNIŠČE.</t>
  </si>
  <si>
    <t>SKOZI VSTOPNI HODNIK OBJEKTA.</t>
  </si>
  <si>
    <t>VSTOP MANJŠEGA STROJA ZA IZKOP JE MOŽEN LE NA DVORIŠČE OBJEKTA JANEZA PAVLA II 5 -</t>
  </si>
  <si>
    <t>ULICA JANEZA PAVLA II 5</t>
  </si>
  <si>
    <t>VROČEVODNI PRIKLJUČEK P3146, DN50/140, DN32/125</t>
  </si>
  <si>
    <t>OBJEKT</t>
  </si>
  <si>
    <t>1.0</t>
  </si>
  <si>
    <t>1.1</t>
  </si>
  <si>
    <t>1.1.1</t>
  </si>
  <si>
    <t>1.1.2</t>
  </si>
  <si>
    <t>2.0</t>
  </si>
  <si>
    <t>2.1</t>
  </si>
  <si>
    <t>2.1.1</t>
  </si>
  <si>
    <t>2.1.2</t>
  </si>
  <si>
    <t>3.0</t>
  </si>
  <si>
    <t>3.1</t>
  </si>
  <si>
    <t>3.1.1</t>
  </si>
  <si>
    <t>ZAPOREDNA ŠT.</t>
  </si>
  <si>
    <t>ŠT. INVESTICIJE</t>
  </si>
  <si>
    <t>VREDNOST</t>
  </si>
  <si>
    <t>1.SKLOP</t>
  </si>
  <si>
    <t>SKUPAJ</t>
  </si>
  <si>
    <t>1. SKLOP</t>
  </si>
  <si>
    <t>2. SKLOP</t>
  </si>
  <si>
    <t xml:space="preserve">30III-737-00 </t>
  </si>
  <si>
    <t xml:space="preserve">30II-861-000 </t>
  </si>
  <si>
    <t xml:space="preserve">30I-21/463-0 </t>
  </si>
  <si>
    <t>Obnova vročevoda po Kumrovški in Čargovi</t>
  </si>
  <si>
    <t xml:space="preserve">Obnova plinovoda po Kumrovški in Čargovi </t>
  </si>
  <si>
    <t>PC in TP za Janeza Pavla II 5</t>
  </si>
  <si>
    <t>5.0</t>
  </si>
  <si>
    <t>VROČEVODNI PRIKLJUČEK DN32/125</t>
  </si>
  <si>
    <t>ULICA JANEZA PAVLA II 5A</t>
  </si>
  <si>
    <t>SKOZI VSTOPNI HODNIK JE NA DVORIŠČE OBJEKTA MOŽEN VSTOP LE MANJŠEGA</t>
  </si>
  <si>
    <t>GRADBENEGA STROJA ZA IZKOP</t>
  </si>
  <si>
    <t>Prane plošče - betonska podlaga - vgradnja novih</t>
  </si>
  <si>
    <t xml:space="preserve">Rušenje obstoječih betonskih pranih plošč z nakladanjem na kamion in z odvozom na stalno deponijo, vključno s pristojbino. Vgradnja novih tlakovcev na pripravljeno betonsko podlago. </t>
  </si>
  <si>
    <t>Keramične ploščice</t>
  </si>
  <si>
    <t xml:space="preserve">Rušenje tlaka iz keramičnih ploščic.
Odvoz neuporabnih in poškodovanih ploščic na stalno deponijo, vključno s pristojbino. </t>
  </si>
  <si>
    <t xml:space="preserve">A. Vgradnja novih ploščic na pripravljeno betonsko podlago.
Dobava ploščic - lastnik objekta. </t>
  </si>
  <si>
    <t xml:space="preserve">B.  Vgradnja novih ploščic na pripravljeno betonsko podlago.
Dobava ploščic (po potrebi). </t>
  </si>
  <si>
    <t>Betonska stopnica - podpiranje</t>
  </si>
  <si>
    <t>Podpiranje betonske stopnice pri izkopu ob in pod njo za zaščito pred porušitvijo.
Po končanem izkopu se izvede ojačitev podzemnega dela stopnice z betonsko plombo.</t>
  </si>
  <si>
    <t>Peščena površina</t>
  </si>
  <si>
    <t>Odstranitev peščene površine debeline do 20 cm, odmet na rob jarka ter zasipanje nazaj in ureditev v prvotno stanje.</t>
  </si>
  <si>
    <t xml:space="preserve">Kombinirani izkop jarka za cevovod v terenu III-IV kategorije, globine do 2,0 m z iznosom iz dvorišča in nakladanjem viška materiala na kamion. </t>
  </si>
  <si>
    <t>Z vnosom na dvorišče - na traso vročevoda.</t>
  </si>
  <si>
    <t>Zidni preboj</t>
  </si>
  <si>
    <t xml:space="preserve">Izdelava zidnega preboja za prehod cevi v zunanjem zidu, odvoz odpadnega materiala na stalno deponijo. Po montaži cevi zabetoniranje preboja, vključno z izolacijskim materialom - Izotekt T4 in zaščito izolacije. </t>
  </si>
  <si>
    <t>Dimenzija preboja: Š/V/G=0,5/ 0,5 / 0,6 m</t>
  </si>
  <si>
    <t>5.1.2</t>
  </si>
  <si>
    <t>5.1</t>
  </si>
  <si>
    <t>3.1.2.</t>
  </si>
  <si>
    <t>ULICA JENEZA PAVLA II 5A</t>
  </si>
  <si>
    <t xml:space="preserve">SKUPAJ  A + B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</si>
</sst>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SIT&quot;_-;\-* #,##0.00\ &quot;SIT&quot;_-;_-* &quot;-&quot;??\ &quot;SIT&quot;_-;_-@_-"/>
    <numFmt numFmtId="165" formatCode=";;;"/>
  </numFmts>
  <fonts count="16" x14ac:knownFonts="1">
    <font>
      <sz val="10"/>
      <name val="Arial CE"/>
      <charset val="238"/>
    </font>
    <font>
      <sz val="10"/>
      <name val="Arial CE"/>
      <charset val="238"/>
    </font>
    <font>
      <sz val="10"/>
      <name val="Times New Roman"/>
      <family val="1"/>
      <charset val="238"/>
    </font>
    <font>
      <sz val="10"/>
      <name val="Arial"/>
      <family val="2"/>
      <charset val="238"/>
    </font>
    <font>
      <b/>
      <sz val="10"/>
      <name val="Arial"/>
      <family val="2"/>
      <charset val="238"/>
    </font>
    <font>
      <b/>
      <sz val="12"/>
      <name val="Arial"/>
      <family val="2"/>
      <charset val="238"/>
    </font>
    <font>
      <strike/>
      <sz val="10"/>
      <name val="Arial"/>
      <family val="2"/>
      <charset val="238"/>
    </font>
    <font>
      <b/>
      <u/>
      <sz val="10"/>
      <name val="Arial"/>
      <family val="2"/>
      <charset val="238"/>
    </font>
    <font>
      <vertAlign val="superscript"/>
      <sz val="10"/>
      <name val="Arial"/>
      <family val="2"/>
      <charset val="238"/>
    </font>
    <font>
      <b/>
      <sz val="14"/>
      <name val="Arial"/>
      <family val="2"/>
      <charset val="238"/>
    </font>
    <font>
      <sz val="10"/>
      <color theme="1"/>
      <name val="Arial"/>
      <family val="2"/>
      <charset val="238"/>
    </font>
    <font>
      <b/>
      <i/>
      <sz val="10"/>
      <name val="Arial"/>
      <family val="2"/>
      <charset val="238"/>
    </font>
    <font>
      <i/>
      <sz val="10"/>
      <color rgb="FF7F7F7F"/>
      <name val="Arial"/>
      <family val="2"/>
      <charset val="238"/>
    </font>
    <font>
      <sz val="10"/>
      <name val="Times New Roman CE"/>
      <charset val="238"/>
    </font>
    <font>
      <sz val="10"/>
      <color rgb="FFFF0000"/>
      <name val="Arial"/>
      <family val="2"/>
      <charset val="238"/>
    </font>
    <font>
      <b/>
      <sz val="12"/>
      <name val="Calibri"/>
      <family val="2"/>
      <charset val="238"/>
      <scheme val="minor"/>
    </font>
  </fonts>
  <fills count="10">
    <fill>
      <patternFill patternType="none"/>
    </fill>
    <fill>
      <patternFill patternType="gray125"/>
    </fill>
    <fill>
      <patternFill patternType="solid">
        <fgColor indexed="47"/>
        <bgColor indexed="64"/>
      </patternFill>
    </fill>
    <fill>
      <patternFill patternType="solid">
        <fgColor theme="0" tint="-0.14996795556505021"/>
        <bgColor indexed="64"/>
      </patternFill>
    </fill>
    <fill>
      <patternFill patternType="solid">
        <fgColor theme="0"/>
        <bgColor indexed="64"/>
      </patternFill>
    </fill>
    <fill>
      <patternFill patternType="solid">
        <fgColor theme="4" tint="0.79998168889431442"/>
        <bgColor indexed="64"/>
      </patternFill>
    </fill>
    <fill>
      <patternFill patternType="solid">
        <fgColor rgb="FFFFC000"/>
        <bgColor indexed="64"/>
      </patternFill>
    </fill>
    <fill>
      <patternFill patternType="solid">
        <fgColor rgb="FFFFFF00"/>
        <bgColor indexed="64"/>
      </patternFill>
    </fill>
    <fill>
      <patternFill patternType="solid">
        <fgColor rgb="FFFF0000"/>
        <bgColor indexed="64"/>
      </patternFill>
    </fill>
    <fill>
      <patternFill patternType="solid">
        <fgColor rgb="FF92D050"/>
        <bgColor indexed="64"/>
      </patternFill>
    </fill>
  </fills>
  <borders count="20">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mediumDashDot">
        <color indexed="64"/>
      </bottom>
      <diagonal/>
    </border>
    <border>
      <left/>
      <right/>
      <top style="mediumDashDot">
        <color indexed="64"/>
      </top>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thin">
        <color indexed="64"/>
      </bottom>
      <diagonal/>
    </border>
    <border>
      <left/>
      <right/>
      <top style="hair">
        <color indexed="64"/>
      </top>
      <bottom/>
      <diagonal/>
    </border>
    <border>
      <left/>
      <right style="thin">
        <color indexed="64"/>
      </right>
      <top/>
      <bottom/>
      <diagonal/>
    </border>
  </borders>
  <cellStyleXfs count="15">
    <xf numFmtId="0" fontId="0" fillId="0" borderId="0"/>
    <xf numFmtId="0" fontId="2" fillId="0" borderId="0"/>
    <xf numFmtId="164" fontId="1" fillId="0" borderId="0" applyFont="0" applyFill="0" applyBorder="0" applyAlignment="0" applyProtection="0"/>
    <xf numFmtId="0" fontId="10" fillId="0" borderId="0"/>
    <xf numFmtId="0" fontId="10"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applyNumberFormat="0" applyFill="0" applyBorder="0" applyAlignment="0" applyProtection="0"/>
    <xf numFmtId="0" fontId="13" fillId="0" borderId="0"/>
    <xf numFmtId="164" fontId="1" fillId="0" borderId="0" applyFont="0" applyFill="0" applyBorder="0" applyAlignment="0" applyProtection="0"/>
  </cellStyleXfs>
  <cellXfs count="241">
    <xf numFmtId="0" fontId="0" fillId="0" borderId="0" xfId="0"/>
    <xf numFmtId="0" fontId="3" fillId="0" borderId="0" xfId="0" applyFont="1" applyFill="1" applyProtection="1"/>
    <xf numFmtId="4" fontId="3" fillId="0" borderId="0" xfId="0" applyNumberFormat="1" applyFont="1" applyFill="1" applyAlignment="1" applyProtection="1">
      <alignment horizontal="right"/>
    </xf>
    <xf numFmtId="0" fontId="3" fillId="0" borderId="0" xfId="0" applyFont="1" applyFill="1" applyAlignment="1" applyProtection="1">
      <alignment horizontal="left" vertical="top" wrapText="1"/>
    </xf>
    <xf numFmtId="4" fontId="4" fillId="0" borderId="5" xfId="0" applyNumberFormat="1" applyFont="1" applyFill="1" applyBorder="1" applyAlignment="1" applyProtection="1">
      <alignment horizontal="center" vertical="center"/>
    </xf>
    <xf numFmtId="49" fontId="3" fillId="0" borderId="6" xfId="0" applyNumberFormat="1" applyFont="1" applyFill="1" applyBorder="1" applyAlignment="1" applyProtection="1">
      <alignment vertical="center"/>
    </xf>
    <xf numFmtId="0" fontId="3" fillId="0" borderId="6" xfId="0" applyFont="1" applyFill="1" applyBorder="1" applyAlignment="1" applyProtection="1">
      <alignment horizontal="left" vertical="center"/>
    </xf>
    <xf numFmtId="0" fontId="4" fillId="0" borderId="0" xfId="0" applyFont="1" applyAlignment="1" applyProtection="1">
      <alignment horizontal="left"/>
    </xf>
    <xf numFmtId="0" fontId="4" fillId="3" borderId="6" xfId="13" applyFont="1" applyFill="1" applyBorder="1" applyAlignment="1" applyProtection="1">
      <alignment horizontal="center" vertical="center"/>
    </xf>
    <xf numFmtId="0" fontId="4" fillId="0" borderId="6" xfId="13" applyFont="1" applyBorder="1" applyAlignment="1" applyProtection="1">
      <alignment horizontal="center" vertical="center"/>
    </xf>
    <xf numFmtId="0" fontId="4" fillId="0" borderId="6" xfId="13" applyFont="1" applyFill="1" applyBorder="1" applyAlignment="1" applyProtection="1">
      <alignment horizontal="center" vertical="center"/>
    </xf>
    <xf numFmtId="4" fontId="4" fillId="0" borderId="6" xfId="13" applyNumberFormat="1" applyFont="1" applyFill="1" applyBorder="1" applyAlignment="1" applyProtection="1">
      <alignment horizontal="right" vertical="center"/>
    </xf>
    <xf numFmtId="4" fontId="4" fillId="0" borderId="0" xfId="2" applyNumberFormat="1" applyFont="1" applyFill="1" applyBorder="1" applyAlignment="1" applyProtection="1">
      <alignment horizontal="right"/>
    </xf>
    <xf numFmtId="0" fontId="4" fillId="0" borderId="11" xfId="13" applyFont="1" applyBorder="1" applyAlignment="1" applyProtection="1">
      <alignment horizontal="center" vertical="center"/>
    </xf>
    <xf numFmtId="0" fontId="4" fillId="0" borderId="11" xfId="13" applyFont="1" applyBorder="1" applyAlignment="1" applyProtection="1">
      <alignment vertical="center" wrapText="1"/>
    </xf>
    <xf numFmtId="0" fontId="3" fillId="0" borderId="11" xfId="13" applyFont="1" applyBorder="1" applyAlignment="1" applyProtection="1">
      <alignment vertical="center" wrapText="1"/>
    </xf>
    <xf numFmtId="4" fontId="4" fillId="0" borderId="11" xfId="13" applyNumberFormat="1" applyFont="1" applyBorder="1" applyAlignment="1" applyProtection="1">
      <alignment horizontal="right" vertical="center"/>
    </xf>
    <xf numFmtId="0" fontId="4" fillId="0" borderId="12" xfId="0" applyFont="1" applyFill="1" applyBorder="1" applyAlignment="1" applyProtection="1"/>
    <xf numFmtId="0" fontId="3" fillId="0" borderId="0" xfId="0" applyFont="1" applyFill="1" applyAlignment="1" applyProtection="1">
      <alignment horizontal="center"/>
    </xf>
    <xf numFmtId="0" fontId="3" fillId="0" borderId="0" xfId="0" applyFont="1" applyFill="1" applyAlignment="1" applyProtection="1">
      <alignment vertical="center"/>
    </xf>
    <xf numFmtId="0" fontId="3" fillId="0" borderId="6" xfId="0" applyFont="1" applyFill="1" applyBorder="1" applyAlignment="1" applyProtection="1">
      <alignment horizontal="center" vertical="center"/>
    </xf>
    <xf numFmtId="0" fontId="4" fillId="0" borderId="0" xfId="0" applyFont="1" applyFill="1" applyBorder="1" applyAlignment="1" applyProtection="1">
      <alignment horizontal="right"/>
    </xf>
    <xf numFmtId="0" fontId="3" fillId="0" borderId="0" xfId="0" applyFont="1" applyFill="1" applyBorder="1" applyAlignment="1" applyProtection="1">
      <alignment horizontal="center"/>
    </xf>
    <xf numFmtId="0" fontId="3" fillId="0" borderId="0" xfId="0" applyFont="1" applyFill="1" applyBorder="1" applyProtection="1"/>
    <xf numFmtId="0" fontId="4" fillId="0" borderId="0" xfId="0" applyFont="1" applyFill="1" applyBorder="1" applyProtection="1"/>
    <xf numFmtId="0" fontId="9" fillId="0" borderId="0" xfId="0" applyFont="1" applyFill="1" applyAlignment="1" applyProtection="1">
      <alignment vertical="center"/>
    </xf>
    <xf numFmtId="49" fontId="4" fillId="0" borderId="0" xfId="0" applyNumberFormat="1" applyFont="1" applyAlignment="1" applyProtection="1">
      <alignment horizontal="right" vertical="top"/>
    </xf>
    <xf numFmtId="0" fontId="4" fillId="0" borderId="0" xfId="0" applyFont="1" applyAlignment="1" applyProtection="1">
      <alignment horizontal="right" vertical="top"/>
    </xf>
    <xf numFmtId="0" fontId="4" fillId="0" borderId="0" xfId="0" applyFont="1" applyAlignment="1" applyProtection="1">
      <alignment horizontal="centerContinuous" vertical="top"/>
    </xf>
    <xf numFmtId="4" fontId="6" fillId="0" borderId="0" xfId="0" applyNumberFormat="1" applyFont="1" applyAlignment="1" applyProtection="1">
      <alignment horizontal="right" vertical="top"/>
    </xf>
    <xf numFmtId="0" fontId="3" fillId="0" borderId="0" xfId="0" applyFont="1" applyAlignment="1" applyProtection="1">
      <alignment horizontal="right" vertical="top"/>
    </xf>
    <xf numFmtId="0" fontId="3" fillId="0" borderId="0" xfId="0" applyFont="1" applyAlignment="1" applyProtection="1">
      <alignment vertical="top"/>
    </xf>
    <xf numFmtId="0" fontId="3" fillId="0" borderId="2" xfId="0" applyFont="1" applyBorder="1" applyAlignment="1" applyProtection="1">
      <alignment horizontal="right" vertical="top"/>
    </xf>
    <xf numFmtId="0" fontId="3" fillId="0" borderId="2" xfId="0" applyFont="1" applyBorder="1" applyAlignment="1" applyProtection="1">
      <alignment vertical="top"/>
    </xf>
    <xf numFmtId="4" fontId="6" fillId="0" borderId="2" xfId="0" applyNumberFormat="1" applyFont="1" applyBorder="1" applyAlignment="1" applyProtection="1">
      <alignment horizontal="right" vertical="top"/>
    </xf>
    <xf numFmtId="0" fontId="3" fillId="0" borderId="0" xfId="0" applyFont="1" applyFill="1" applyAlignment="1" applyProtection="1">
      <alignment horizontal="right"/>
    </xf>
    <xf numFmtId="2" fontId="3" fillId="0" borderId="0" xfId="0" applyNumberFormat="1" applyFont="1" applyFill="1" applyAlignment="1" applyProtection="1">
      <alignment horizontal="right"/>
    </xf>
    <xf numFmtId="4" fontId="3" fillId="0" borderId="0" xfId="0" applyNumberFormat="1" applyFont="1" applyFill="1" applyBorder="1" applyAlignment="1" applyProtection="1">
      <alignment horizontal="right"/>
    </xf>
    <xf numFmtId="0" fontId="3" fillId="0" borderId="0" xfId="0" applyFont="1" applyFill="1" applyBorder="1" applyAlignment="1" applyProtection="1">
      <alignment horizontal="right"/>
    </xf>
    <xf numFmtId="0" fontId="3" fillId="0" borderId="0" xfId="0" applyFont="1" applyBorder="1" applyAlignment="1" applyProtection="1">
      <alignment horizontal="center"/>
    </xf>
    <xf numFmtId="4" fontId="3" fillId="0" borderId="0" xfId="0" applyNumberFormat="1" applyFont="1" applyBorder="1" applyAlignment="1" applyProtection="1">
      <alignment horizontal="right"/>
    </xf>
    <xf numFmtId="0" fontId="4"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4" fillId="0" borderId="3" xfId="0" applyFont="1" applyFill="1" applyBorder="1" applyAlignment="1" applyProtection="1">
      <alignment horizontal="right" vertical="top"/>
    </xf>
    <xf numFmtId="0" fontId="3" fillId="0" borderId="3" xfId="0" applyFont="1" applyFill="1" applyBorder="1" applyAlignment="1" applyProtection="1">
      <alignment horizontal="right" vertical="top"/>
    </xf>
    <xf numFmtId="0" fontId="3" fillId="0" borderId="3" xfId="0" applyFont="1" applyFill="1" applyBorder="1" applyAlignment="1" applyProtection="1">
      <alignment horizontal="center" vertical="top"/>
    </xf>
    <xf numFmtId="4" fontId="4" fillId="0" borderId="3" xfId="0" applyNumberFormat="1" applyFont="1" applyFill="1" applyBorder="1" applyAlignment="1" applyProtection="1">
      <alignment horizontal="right" vertical="top"/>
    </xf>
    <xf numFmtId="4" fontId="3" fillId="0" borderId="16" xfId="0" applyNumberFormat="1" applyFont="1" applyFill="1" applyBorder="1" applyAlignment="1" applyProtection="1">
      <alignment horizontal="right"/>
      <protection locked="0"/>
    </xf>
    <xf numFmtId="4" fontId="3" fillId="0" borderId="16" xfId="0" applyNumberFormat="1" applyFont="1" applyBorder="1" applyAlignment="1" applyProtection="1">
      <alignment horizontal="right"/>
      <protection locked="0"/>
    </xf>
    <xf numFmtId="0" fontId="3" fillId="0" borderId="2" xfId="0" applyFont="1" applyFill="1" applyBorder="1" applyAlignment="1" applyProtection="1">
      <alignment horizontal="right"/>
    </xf>
    <xf numFmtId="0" fontId="3" fillId="0" borderId="2" xfId="0" applyFont="1" applyFill="1" applyBorder="1" applyAlignment="1" applyProtection="1">
      <alignment horizontal="center"/>
    </xf>
    <xf numFmtId="4" fontId="3" fillId="0" borderId="2" xfId="0" applyNumberFormat="1" applyFont="1" applyFill="1" applyBorder="1" applyAlignment="1" applyProtection="1">
      <alignment horizontal="right"/>
    </xf>
    <xf numFmtId="2" fontId="3" fillId="0" borderId="0" xfId="0" applyNumberFormat="1" applyFont="1" applyFill="1" applyBorder="1" applyAlignment="1" applyProtection="1">
      <alignment horizontal="right"/>
    </xf>
    <xf numFmtId="2" fontId="3" fillId="0" borderId="1" xfId="0" applyNumberFormat="1" applyFont="1" applyFill="1" applyBorder="1" applyAlignment="1" applyProtection="1">
      <alignment horizontal="right"/>
    </xf>
    <xf numFmtId="0" fontId="3" fillId="0" borderId="1" xfId="0" applyFont="1" applyFill="1" applyBorder="1" applyAlignment="1" applyProtection="1">
      <alignment horizontal="center"/>
    </xf>
    <xf numFmtId="4" fontId="3" fillId="0" borderId="1" xfId="0" applyNumberFormat="1" applyFont="1" applyFill="1" applyBorder="1" applyAlignment="1" applyProtection="1">
      <alignment horizontal="right"/>
    </xf>
    <xf numFmtId="2" fontId="3" fillId="0" borderId="2" xfId="0" applyNumberFormat="1" applyFont="1" applyFill="1" applyBorder="1" applyAlignment="1" applyProtection="1">
      <alignment horizontal="right"/>
    </xf>
    <xf numFmtId="0" fontId="3" fillId="0" borderId="0" xfId="0" applyFont="1" applyBorder="1" applyAlignment="1" applyProtection="1">
      <alignment vertical="top"/>
    </xf>
    <xf numFmtId="0" fontId="3" fillId="0" borderId="0" xfId="0" applyFont="1" applyBorder="1" applyAlignment="1" applyProtection="1">
      <alignment horizontal="right" vertical="top"/>
    </xf>
    <xf numFmtId="0" fontId="4" fillId="0" borderId="0" xfId="5" applyFont="1" applyFill="1" applyBorder="1" applyAlignment="1" applyProtection="1">
      <alignment horizontal="left" vertical="top" wrapText="1"/>
    </xf>
    <xf numFmtId="0" fontId="3" fillId="0" borderId="0" xfId="5" applyFont="1" applyBorder="1" applyAlignment="1" applyProtection="1">
      <alignment horizontal="center"/>
    </xf>
    <xf numFmtId="0" fontId="3" fillId="0" borderId="0" xfId="5" applyFont="1" applyFill="1" applyBorder="1" applyAlignment="1" applyProtection="1">
      <alignment horizontal="left" vertical="top" wrapText="1"/>
    </xf>
    <xf numFmtId="4" fontId="6" fillId="0" borderId="0" xfId="0" applyNumberFormat="1" applyFont="1" applyFill="1" applyBorder="1" applyAlignment="1" applyProtection="1">
      <alignment horizontal="right"/>
    </xf>
    <xf numFmtId="0" fontId="6" fillId="0" borderId="0" xfId="0" applyFont="1" applyFill="1" applyBorder="1" applyAlignment="1" applyProtection="1">
      <alignment horizontal="right"/>
    </xf>
    <xf numFmtId="9" fontId="3" fillId="0" borderId="0" xfId="0" applyNumberFormat="1" applyFont="1" applyFill="1" applyBorder="1" applyAlignment="1" applyProtection="1">
      <alignment horizontal="center"/>
    </xf>
    <xf numFmtId="0" fontId="3" fillId="0" borderId="1" xfId="0" applyFont="1" applyFill="1" applyBorder="1" applyAlignment="1" applyProtection="1">
      <alignment horizontal="right"/>
    </xf>
    <xf numFmtId="0" fontId="4" fillId="0" borderId="0" xfId="0" applyFont="1" applyAlignment="1" applyProtection="1">
      <alignment horizontal="left" vertical="top"/>
    </xf>
    <xf numFmtId="0" fontId="3" fillId="0" borderId="2" xfId="0" applyFont="1" applyBorder="1" applyAlignment="1" applyProtection="1">
      <alignment horizontal="left" vertical="top"/>
    </xf>
    <xf numFmtId="0" fontId="3" fillId="0" borderId="2" xfId="0" applyFont="1" applyFill="1" applyBorder="1" applyAlignment="1" applyProtection="1">
      <alignment horizontal="left" vertical="top" wrapText="1"/>
    </xf>
    <xf numFmtId="0" fontId="3" fillId="0" borderId="1" xfId="0" applyFont="1" applyFill="1" applyBorder="1" applyAlignment="1" applyProtection="1">
      <alignment horizontal="left" vertical="top" wrapText="1"/>
    </xf>
    <xf numFmtId="0" fontId="3" fillId="0" borderId="0" xfId="0" applyFont="1" applyFill="1" applyBorder="1" applyAlignment="1" applyProtection="1">
      <alignment horizontal="left" vertical="top"/>
    </xf>
    <xf numFmtId="0" fontId="4" fillId="0" borderId="3" xfId="0" applyFont="1" applyFill="1" applyBorder="1" applyAlignment="1" applyProtection="1">
      <alignment horizontal="left" vertical="top"/>
    </xf>
    <xf numFmtId="0" fontId="3" fillId="0" borderId="0" xfId="0" applyFont="1" applyAlignment="1" applyProtection="1">
      <alignment horizontal="left" vertical="top"/>
    </xf>
    <xf numFmtId="0" fontId="3" fillId="0" borderId="2" xfId="0" applyFont="1" applyFill="1" applyBorder="1" applyAlignment="1" applyProtection="1">
      <alignment horizontal="left" vertical="top"/>
    </xf>
    <xf numFmtId="0" fontId="3" fillId="0" borderId="2" xfId="0" applyFont="1" applyFill="1" applyBorder="1" applyAlignment="1" applyProtection="1">
      <alignment vertical="top"/>
    </xf>
    <xf numFmtId="0" fontId="3" fillId="0" borderId="2" xfId="0" applyFont="1" applyBorder="1" applyAlignment="1" applyProtection="1">
      <alignment horizontal="center"/>
    </xf>
    <xf numFmtId="4" fontId="3" fillId="0" borderId="2" xfId="0" applyNumberFormat="1" applyFont="1" applyBorder="1" applyAlignment="1" applyProtection="1">
      <alignment horizontal="right"/>
    </xf>
    <xf numFmtId="0" fontId="3" fillId="0" borderId="1" xfId="0" applyFont="1" applyBorder="1" applyAlignment="1" applyProtection="1">
      <alignment horizontal="center"/>
    </xf>
    <xf numFmtId="4" fontId="3" fillId="0" borderId="1" xfId="0" applyNumberFormat="1" applyFont="1" applyBorder="1" applyAlignment="1" applyProtection="1">
      <alignment horizontal="right"/>
    </xf>
    <xf numFmtId="0" fontId="4" fillId="0" borderId="0" xfId="9" applyFont="1" applyFill="1" applyBorder="1" applyAlignment="1" applyProtection="1">
      <alignment horizontal="left" vertical="top"/>
    </xf>
    <xf numFmtId="0" fontId="3" fillId="0" borderId="0" xfId="0" applyFont="1" applyBorder="1" applyAlignment="1" applyProtection="1">
      <alignment horizontal="left" vertical="top" wrapText="1"/>
    </xf>
    <xf numFmtId="0" fontId="3" fillId="0" borderId="1" xfId="0" applyFont="1" applyBorder="1" applyAlignment="1" applyProtection="1">
      <alignment horizontal="left" vertical="top" wrapText="1"/>
    </xf>
    <xf numFmtId="0" fontId="3" fillId="0" borderId="1" xfId="5" applyFont="1" applyFill="1" applyBorder="1" applyAlignment="1" applyProtection="1">
      <alignment horizontal="left" vertical="top" wrapText="1"/>
    </xf>
    <xf numFmtId="0" fontId="3" fillId="0" borderId="2" xfId="0" applyFont="1" applyFill="1" applyBorder="1" applyAlignment="1" applyProtection="1">
      <alignment horizontal="center" vertical="top"/>
    </xf>
    <xf numFmtId="0" fontId="11" fillId="0" borderId="0" xfId="0" applyFont="1" applyFill="1" applyBorder="1" applyAlignment="1" applyProtection="1">
      <alignment horizontal="left" vertical="top" wrapText="1"/>
    </xf>
    <xf numFmtId="0" fontId="11" fillId="0" borderId="1" xfId="0" applyFont="1" applyFill="1" applyBorder="1" applyAlignment="1" applyProtection="1">
      <alignment horizontal="left" vertical="top" wrapText="1"/>
    </xf>
    <xf numFmtId="0" fontId="6" fillId="0" borderId="1" xfId="0" applyFont="1" applyFill="1" applyBorder="1" applyAlignment="1" applyProtection="1">
      <alignment horizontal="right"/>
    </xf>
    <xf numFmtId="9" fontId="3" fillId="0" borderId="1" xfId="0" applyNumberFormat="1" applyFont="1" applyFill="1" applyBorder="1" applyAlignment="1" applyProtection="1">
      <alignment horizontal="center"/>
    </xf>
    <xf numFmtId="165" fontId="4" fillId="0" borderId="2" xfId="0" applyNumberFormat="1" applyFont="1" applyBorder="1" applyAlignment="1" applyProtection="1">
      <alignment horizontal="center" vertical="top"/>
    </xf>
    <xf numFmtId="0" fontId="4" fillId="0" borderId="0" xfId="0" applyFont="1" applyFill="1" applyBorder="1" applyAlignment="1" applyProtection="1">
      <alignment horizontal="center" vertical="top" wrapText="1"/>
    </xf>
    <xf numFmtId="0" fontId="4" fillId="0" borderId="2" xfId="0"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4" fillId="0" borderId="0" xfId="0" applyFont="1" applyFill="1" applyBorder="1" applyAlignment="1" applyProtection="1">
      <alignment horizontal="center" vertical="top"/>
    </xf>
    <xf numFmtId="0" fontId="4" fillId="0" borderId="2" xfId="0" applyFont="1" applyFill="1" applyBorder="1" applyAlignment="1" applyProtection="1">
      <alignment horizontal="center" vertical="top"/>
    </xf>
    <xf numFmtId="0" fontId="4" fillId="0" borderId="0" xfId="0" applyFont="1" applyBorder="1" applyAlignment="1" applyProtection="1">
      <alignment horizontal="center" vertical="top"/>
    </xf>
    <xf numFmtId="0" fontId="4" fillId="0" borderId="1" xfId="0" applyFont="1" applyBorder="1" applyAlignment="1" applyProtection="1">
      <alignment horizontal="center" vertical="top"/>
    </xf>
    <xf numFmtId="0" fontId="4" fillId="0" borderId="2" xfId="0" applyFont="1" applyBorder="1" applyAlignment="1" applyProtection="1">
      <alignment horizontal="center" vertical="top"/>
    </xf>
    <xf numFmtId="0" fontId="4" fillId="0" borderId="1" xfId="0" applyFont="1" applyFill="1" applyBorder="1" applyAlignment="1" applyProtection="1">
      <alignment horizontal="center" vertical="top"/>
    </xf>
    <xf numFmtId="0" fontId="3" fillId="0" borderId="1" xfId="0" applyFont="1" applyBorder="1" applyAlignment="1" applyProtection="1">
      <alignment horizontal="right" vertical="top"/>
    </xf>
    <xf numFmtId="0" fontId="3" fillId="0" borderId="1" xfId="0" applyFont="1" applyBorder="1" applyAlignment="1" applyProtection="1">
      <alignment vertical="top"/>
    </xf>
    <xf numFmtId="0" fontId="4" fillId="0" borderId="0" xfId="0" applyFont="1" applyBorder="1" applyAlignment="1" applyProtection="1">
      <alignment horizontal="center" vertical="top" wrapText="1"/>
    </xf>
    <xf numFmtId="49" fontId="4" fillId="0" borderId="17" xfId="0" applyNumberFormat="1" applyFont="1" applyBorder="1" applyAlignment="1" applyProtection="1">
      <alignment horizontal="center" vertical="center" textRotation="90"/>
    </xf>
    <xf numFmtId="0" fontId="4" fillId="0" borderId="17" xfId="0" applyFont="1" applyBorder="1" applyAlignment="1" applyProtection="1">
      <alignment horizontal="center" vertical="top" wrapText="1"/>
    </xf>
    <xf numFmtId="0" fontId="4" fillId="0" borderId="17" xfId="0" applyFont="1" applyBorder="1" applyAlignment="1" applyProtection="1">
      <alignment horizontal="center" vertical="center" textRotation="90"/>
    </xf>
    <xf numFmtId="4" fontId="4" fillId="0" borderId="17" xfId="0" applyNumberFormat="1" applyFont="1" applyBorder="1" applyAlignment="1" applyProtection="1">
      <alignment horizontal="right" vertical="center" textRotation="90" wrapText="1"/>
    </xf>
    <xf numFmtId="0" fontId="3" fillId="0" borderId="0" xfId="0" applyFont="1" applyFill="1" applyAlignment="1" applyProtection="1">
      <alignment horizontal="center" vertical="center"/>
    </xf>
    <xf numFmtId="4" fontId="3" fillId="0" borderId="0" xfId="0" applyNumberFormat="1" applyFont="1" applyAlignment="1" applyProtection="1">
      <alignment horizontal="right" vertical="top"/>
    </xf>
    <xf numFmtId="0" fontId="4" fillId="0" borderId="0" xfId="0" applyFont="1" applyFill="1" applyBorder="1" applyAlignment="1" applyProtection="1">
      <alignment horizontal="right" vertical="top"/>
    </xf>
    <xf numFmtId="0" fontId="4" fillId="0" borderId="0" xfId="0" applyFont="1" applyFill="1" applyBorder="1" applyAlignment="1" applyProtection="1">
      <alignment horizontal="left" vertical="top"/>
    </xf>
    <xf numFmtId="0" fontId="3" fillId="0" borderId="0" xfId="0" applyFont="1" applyFill="1" applyBorder="1" applyAlignment="1" applyProtection="1">
      <alignment horizontal="right" vertical="top"/>
    </xf>
    <xf numFmtId="0" fontId="3" fillId="0" borderId="0" xfId="0" applyFont="1" applyFill="1" applyBorder="1" applyAlignment="1" applyProtection="1">
      <alignment horizontal="center" vertical="top"/>
    </xf>
    <xf numFmtId="4" fontId="4" fillId="0" borderId="0" xfId="0" applyNumberFormat="1" applyFont="1" applyFill="1" applyBorder="1" applyAlignment="1" applyProtection="1">
      <alignment horizontal="right" vertical="top"/>
    </xf>
    <xf numFmtId="0" fontId="4" fillId="0" borderId="0" xfId="0" applyFont="1" applyAlignment="1" applyProtection="1">
      <alignment horizontal="left" vertical="top" wrapText="1"/>
    </xf>
    <xf numFmtId="0" fontId="3" fillId="0" borderId="5" xfId="0" applyFont="1" applyFill="1" applyBorder="1" applyAlignment="1" applyProtection="1">
      <alignment horizontal="center" vertical="center"/>
    </xf>
    <xf numFmtId="1" fontId="4" fillId="0" borderId="0" xfId="0" applyNumberFormat="1" applyFont="1" applyFill="1" applyBorder="1" applyAlignment="1" applyProtection="1">
      <alignment horizontal="center" vertical="top" wrapText="1"/>
    </xf>
    <xf numFmtId="0" fontId="4" fillId="0" borderId="1" xfId="0" applyFont="1" applyBorder="1" applyAlignment="1" applyProtection="1">
      <alignment horizontal="right" vertical="top"/>
    </xf>
    <xf numFmtId="0" fontId="3" fillId="0" borderId="1" xfId="0" applyFont="1" applyBorder="1" applyAlignment="1" applyProtection="1">
      <alignment horizontal="left" vertical="top"/>
    </xf>
    <xf numFmtId="0" fontId="3" fillId="0" borderId="6" xfId="0" applyFont="1" applyFill="1" applyBorder="1" applyAlignment="1" applyProtection="1">
      <alignment horizontal="center" vertical="center" wrapText="1"/>
    </xf>
    <xf numFmtId="0" fontId="4" fillId="0" borderId="0" xfId="0" applyFont="1" applyFill="1" applyAlignment="1" applyProtection="1">
      <alignment horizontal="left" vertical="top" wrapText="1"/>
    </xf>
    <xf numFmtId="49" fontId="4" fillId="0" borderId="0" xfId="0" applyNumberFormat="1" applyFont="1" applyBorder="1" applyAlignment="1" applyProtection="1">
      <alignment horizontal="center" vertical="center" textRotation="90"/>
    </xf>
    <xf numFmtId="0" fontId="4" fillId="0" borderId="0" xfId="0" applyFont="1" applyBorder="1" applyAlignment="1" applyProtection="1">
      <alignment horizontal="center" vertical="center" textRotation="90"/>
    </xf>
    <xf numFmtId="4" fontId="4" fillId="0" borderId="0" xfId="0" applyNumberFormat="1" applyFont="1" applyBorder="1" applyAlignment="1" applyProtection="1">
      <alignment horizontal="right" vertical="center" textRotation="90" wrapText="1"/>
    </xf>
    <xf numFmtId="0" fontId="4" fillId="0" borderId="0" xfId="0" applyFont="1" applyBorder="1" applyAlignment="1" applyProtection="1">
      <alignment horizontal="left" vertical="top" wrapText="1"/>
    </xf>
    <xf numFmtId="0" fontId="4" fillId="0" borderId="4" xfId="0" applyFont="1" applyFill="1" applyBorder="1" applyAlignment="1" applyProtection="1">
      <alignment horizontal="center" vertical="center" wrapText="1"/>
    </xf>
    <xf numFmtId="0" fontId="4" fillId="0" borderId="4" xfId="0" applyFont="1" applyFill="1" applyBorder="1" applyAlignment="1">
      <alignment horizontal="center" vertical="center" wrapText="1"/>
    </xf>
    <xf numFmtId="0" fontId="3" fillId="0" borderId="9" xfId="0" applyFont="1" applyFill="1" applyBorder="1" applyAlignment="1" applyProtection="1">
      <alignment horizontal="left" vertical="center"/>
    </xf>
    <xf numFmtId="0" fontId="4" fillId="3" borderId="6" xfId="13" applyFont="1" applyFill="1" applyBorder="1" applyAlignment="1" applyProtection="1">
      <alignment horizontal="center" vertical="center" wrapText="1"/>
    </xf>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3" fillId="0" borderId="6" xfId="13" applyFont="1" applyBorder="1" applyAlignment="1" applyProtection="1">
      <alignment vertical="center"/>
    </xf>
    <xf numFmtId="0" fontId="3" fillId="0" borderId="7" xfId="0" applyFont="1" applyFill="1" applyBorder="1" applyAlignment="1" applyProtection="1">
      <alignment horizontal="left" vertical="center" wrapText="1"/>
    </xf>
    <xf numFmtId="4" fontId="4" fillId="0" borderId="6" xfId="13" applyNumberFormat="1" applyFont="1" applyFill="1" applyBorder="1" applyAlignment="1" applyProtection="1">
      <alignment horizontal="center" vertical="center"/>
    </xf>
    <xf numFmtId="4" fontId="3" fillId="0" borderId="0" xfId="0" applyNumberFormat="1" applyFont="1" applyFill="1" applyProtection="1"/>
    <xf numFmtId="4" fontId="4" fillId="0" borderId="6" xfId="13" applyNumberFormat="1" applyFont="1" applyBorder="1" applyAlignment="1" applyProtection="1">
      <alignment horizontal="center" vertical="center"/>
    </xf>
    <xf numFmtId="4" fontId="4" fillId="0" borderId="5" xfId="13" applyNumberFormat="1" applyFont="1" applyBorder="1" applyAlignment="1" applyProtection="1">
      <alignment horizontal="right" vertical="center"/>
    </xf>
    <xf numFmtId="0" fontId="5" fillId="0" borderId="0" xfId="0" applyFont="1" applyFill="1" applyBorder="1" applyAlignment="1" applyProtection="1">
      <alignment vertical="center"/>
    </xf>
    <xf numFmtId="49" fontId="3" fillId="0" borderId="6" xfId="0" applyNumberFormat="1" applyFont="1" applyFill="1" applyBorder="1" applyAlignment="1" applyProtection="1">
      <alignment horizontal="center" vertical="center"/>
    </xf>
    <xf numFmtId="4" fontId="4" fillId="0" borderId="6" xfId="2" applyNumberFormat="1" applyFont="1" applyFill="1" applyBorder="1" applyAlignment="1" applyProtection="1">
      <alignment horizontal="center"/>
    </xf>
    <xf numFmtId="4" fontId="3" fillId="0" borderId="5" xfId="2" applyNumberFormat="1" applyFont="1" applyFill="1" applyBorder="1" applyAlignment="1" applyProtection="1">
      <alignment horizontal="center"/>
    </xf>
    <xf numFmtId="0" fontId="4" fillId="0" borderId="0" xfId="0" applyFont="1" applyFill="1" applyAlignment="1" applyProtection="1">
      <alignment horizontal="left" vertical="top"/>
    </xf>
    <xf numFmtId="4" fontId="3" fillId="0" borderId="6" xfId="2" applyNumberFormat="1" applyFont="1" applyFill="1" applyBorder="1" applyAlignment="1" applyProtection="1">
      <alignment horizontal="right" vertical="center"/>
    </xf>
    <xf numFmtId="0" fontId="7" fillId="0" borderId="1" xfId="0" applyFont="1" applyFill="1" applyBorder="1" applyAlignment="1" applyProtection="1">
      <alignment horizontal="left" vertical="top" wrapText="1"/>
    </xf>
    <xf numFmtId="0" fontId="7" fillId="0" borderId="0" xfId="0" applyFont="1" applyFill="1" applyBorder="1" applyAlignment="1" applyProtection="1">
      <alignment horizontal="left" vertical="top" wrapText="1"/>
    </xf>
    <xf numFmtId="0" fontId="7" fillId="0" borderId="2" xfId="0" applyFont="1" applyFill="1" applyBorder="1" applyAlignment="1" applyProtection="1">
      <alignment horizontal="left" vertical="top" wrapText="1"/>
    </xf>
    <xf numFmtId="0" fontId="4" fillId="0" borderId="0" xfId="0" applyFont="1" applyFill="1" applyAlignment="1" applyProtection="1">
      <alignment vertical="center"/>
    </xf>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4" fillId="3" borderId="6" xfId="13"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4" fontId="4" fillId="0" borderId="6" xfId="2" applyNumberFormat="1" applyFont="1" applyFill="1" applyBorder="1" applyAlignment="1" applyProtection="1">
      <alignment horizontal="right"/>
    </xf>
    <xf numFmtId="0" fontId="5" fillId="0" borderId="0" xfId="0" applyFont="1" applyFill="1" applyBorder="1" applyProtection="1"/>
    <xf numFmtId="4" fontId="4" fillId="0" borderId="6" xfId="13" applyNumberFormat="1" applyFont="1" applyBorder="1" applyAlignment="1" applyProtection="1">
      <alignment horizontal="right" vertical="center"/>
    </xf>
    <xf numFmtId="0" fontId="3" fillId="4" borderId="0" xfId="0" applyFont="1" applyFill="1" applyBorder="1" applyAlignment="1" applyProtection="1">
      <alignment horizontal="left" vertical="top" wrapText="1"/>
    </xf>
    <xf numFmtId="4" fontId="6" fillId="0" borderId="0" xfId="0" applyNumberFormat="1" applyFont="1" applyBorder="1" applyAlignment="1" applyProtection="1">
      <alignment horizontal="right" vertical="top"/>
    </xf>
    <xf numFmtId="4" fontId="3" fillId="0" borderId="0" xfId="5" applyNumberFormat="1" applyFont="1" applyBorder="1" applyAlignment="1" applyProtection="1">
      <alignment horizontal="center"/>
    </xf>
    <xf numFmtId="0" fontId="4" fillId="4" borderId="0" xfId="0" applyFont="1" applyFill="1" applyBorder="1" applyAlignment="1" applyProtection="1">
      <alignment horizontal="left" vertical="top" wrapText="1"/>
    </xf>
    <xf numFmtId="0" fontId="3" fillId="0" borderId="1" xfId="6" applyFont="1" applyFill="1" applyBorder="1" applyAlignment="1" applyProtection="1">
      <alignment horizontal="left" vertical="top" wrapText="1"/>
    </xf>
    <xf numFmtId="0" fontId="3" fillId="0" borderId="0" xfId="6" applyFont="1" applyFill="1" applyBorder="1" applyAlignment="1" applyProtection="1">
      <alignment horizontal="left" vertical="top" wrapText="1"/>
    </xf>
    <xf numFmtId="0" fontId="4" fillId="0" borderId="0" xfId="7" applyFont="1" applyFill="1" applyBorder="1" applyAlignment="1" applyProtection="1">
      <alignment horizontal="left" vertical="top"/>
    </xf>
    <xf numFmtId="0" fontId="3" fillId="0" borderId="2" xfId="6" applyFont="1" applyFill="1" applyBorder="1" applyAlignment="1" applyProtection="1">
      <alignment horizontal="left" vertical="top" wrapText="1"/>
    </xf>
    <xf numFmtId="0" fontId="4" fillId="0" borderId="0" xfId="6" applyFont="1" applyFill="1" applyBorder="1" applyAlignment="1" applyProtection="1">
      <alignment horizontal="left" vertical="top"/>
    </xf>
    <xf numFmtId="0" fontId="4" fillId="0" borderId="0" xfId="4" applyFont="1" applyFill="1" applyBorder="1" applyAlignment="1" applyProtection="1">
      <alignment horizontal="left" vertical="top"/>
    </xf>
    <xf numFmtId="4" fontId="3" fillId="0" borderId="0" xfId="3" applyNumberFormat="1" applyFont="1" applyBorder="1" applyAlignment="1" applyProtection="1">
      <alignment horizontal="right"/>
    </xf>
    <xf numFmtId="0" fontId="3" fillId="0" borderId="0" xfId="3" applyFont="1" applyBorder="1" applyAlignment="1" applyProtection="1">
      <alignment horizontal="center"/>
    </xf>
    <xf numFmtId="0" fontId="3" fillId="0" borderId="0" xfId="3" applyFont="1" applyBorder="1" applyAlignment="1" applyProtection="1">
      <alignment horizontal="right"/>
    </xf>
    <xf numFmtId="0" fontId="4" fillId="0" borderId="0" xfId="3" applyFont="1" applyFill="1" applyBorder="1" applyAlignment="1" applyProtection="1">
      <alignment horizontal="left" vertical="top"/>
    </xf>
    <xf numFmtId="0" fontId="14" fillId="0" borderId="0" xfId="0" applyFont="1" applyFill="1" applyBorder="1" applyAlignment="1" applyProtection="1">
      <alignment horizontal="center"/>
    </xf>
    <xf numFmtId="0" fontId="3" fillId="0" borderId="0" xfId="0" applyFont="1" applyBorder="1" applyAlignment="1" applyProtection="1">
      <alignment horizontal="left" vertical="top"/>
    </xf>
    <xf numFmtId="165" fontId="4" fillId="0" borderId="0" xfId="0" applyNumberFormat="1" applyFont="1" applyBorder="1" applyAlignment="1" applyProtection="1">
      <alignment horizontal="center" vertical="top"/>
    </xf>
    <xf numFmtId="0" fontId="4" fillId="0" borderId="0" xfId="0" applyFont="1" applyBorder="1" applyAlignment="1" applyProtection="1">
      <alignment horizontal="left" vertical="top"/>
    </xf>
    <xf numFmtId="0" fontId="3" fillId="0" borderId="1" xfId="0" applyFont="1" applyFill="1" applyBorder="1" applyAlignment="1" applyProtection="1">
      <alignment horizontal="left" vertical="top"/>
    </xf>
    <xf numFmtId="0" fontId="4" fillId="0" borderId="0" xfId="11" applyFont="1" applyFill="1" applyBorder="1" applyAlignment="1" applyProtection="1">
      <alignment horizontal="left" vertical="top"/>
    </xf>
    <xf numFmtId="0" fontId="3" fillId="0" borderId="1" xfId="10" applyFont="1" applyFill="1" applyBorder="1" applyAlignment="1" applyProtection="1">
      <alignment horizontal="left" vertical="top" wrapText="1"/>
    </xf>
    <xf numFmtId="0" fontId="3" fillId="0" borderId="0" xfId="10" applyFont="1" applyFill="1" applyBorder="1" applyAlignment="1" applyProtection="1">
      <alignment horizontal="left" vertical="top" wrapText="1"/>
    </xf>
    <xf numFmtId="0" fontId="4" fillId="0" borderId="0" xfId="10" applyFont="1" applyFill="1" applyBorder="1" applyAlignment="1" applyProtection="1">
      <alignment horizontal="left" vertical="top" wrapText="1"/>
    </xf>
    <xf numFmtId="0" fontId="4" fillId="0" borderId="1" xfId="0" applyFont="1" applyFill="1" applyBorder="1" applyAlignment="1" applyProtection="1">
      <alignment horizontal="left" vertical="top" wrapText="1"/>
    </xf>
    <xf numFmtId="0" fontId="3" fillId="0" borderId="0" xfId="0" applyFont="1" applyFill="1" applyAlignment="1" applyProtection="1">
      <alignment vertical="top"/>
    </xf>
    <xf numFmtId="0" fontId="4" fillId="0" borderId="0" xfId="0" applyFont="1" applyBorder="1" applyAlignment="1" applyProtection="1">
      <alignment vertical="top"/>
    </xf>
    <xf numFmtId="0" fontId="4" fillId="0" borderId="0" xfId="0" applyFont="1" applyBorder="1" applyAlignment="1" applyProtection="1">
      <alignment vertical="top" wrapText="1"/>
    </xf>
    <xf numFmtId="0" fontId="0" fillId="0" borderId="0" xfId="0" applyProtection="1"/>
    <xf numFmtId="0" fontId="4" fillId="0" borderId="18" xfId="13" applyFont="1" applyFill="1" applyBorder="1" applyAlignment="1" applyProtection="1">
      <alignment horizontal="center" vertical="center"/>
    </xf>
    <xf numFmtId="0" fontId="4" fillId="0" borderId="18" xfId="13" applyFont="1" applyBorder="1" applyAlignment="1" applyProtection="1">
      <alignment vertical="center" wrapText="1"/>
    </xf>
    <xf numFmtId="0" fontId="3" fillId="0" borderId="18" xfId="13" applyFont="1" applyBorder="1" applyAlignment="1" applyProtection="1">
      <alignment vertical="center" wrapText="1"/>
    </xf>
    <xf numFmtId="4" fontId="4" fillId="0" borderId="18" xfId="13" applyNumberFormat="1" applyFont="1" applyBorder="1" applyAlignment="1" applyProtection="1">
      <alignment horizontal="right" vertical="center"/>
    </xf>
    <xf numFmtId="0" fontId="4" fillId="0" borderId="18" xfId="13" applyFont="1" applyBorder="1" applyAlignment="1" applyProtection="1">
      <alignment horizontal="center" vertical="center"/>
    </xf>
    <xf numFmtId="0" fontId="3" fillId="0" borderId="18" xfId="13" applyFont="1" applyBorder="1" applyAlignment="1" applyProtection="1">
      <alignment vertical="center"/>
    </xf>
    <xf numFmtId="4" fontId="4" fillId="0" borderId="18" xfId="13" applyNumberFormat="1" applyFont="1" applyFill="1" applyBorder="1" applyAlignment="1" applyProtection="1">
      <alignment horizontal="right" vertical="center"/>
    </xf>
    <xf numFmtId="4" fontId="3" fillId="0" borderId="16" xfId="0" applyNumberFormat="1" applyFont="1" applyFill="1" applyBorder="1" applyAlignment="1" applyProtection="1">
      <alignment horizontal="right"/>
    </xf>
    <xf numFmtId="0" fontId="3" fillId="0" borderId="1" xfId="0" applyFont="1" applyFill="1" applyBorder="1" applyAlignment="1" applyProtection="1">
      <alignment vertical="top"/>
    </xf>
    <xf numFmtId="0" fontId="4" fillId="0" borderId="0" xfId="0" applyFont="1" applyBorder="1" applyAlignment="1" applyProtection="1">
      <alignment vertical="top" wrapText="1"/>
    </xf>
    <xf numFmtId="49" fontId="15" fillId="5" borderId="16" xfId="0" applyNumberFormat="1" applyFont="1" applyFill="1" applyBorder="1" applyAlignment="1" applyProtection="1">
      <alignment horizontal="center" vertical="center" wrapText="1"/>
    </xf>
    <xf numFmtId="0" fontId="15" fillId="5" borderId="16" xfId="0" applyFont="1" applyFill="1" applyBorder="1" applyAlignment="1">
      <alignment horizontal="center" vertical="center"/>
    </xf>
    <xf numFmtId="4" fontId="15" fillId="6" borderId="16" xfId="0" applyNumberFormat="1" applyFont="1" applyFill="1" applyBorder="1"/>
    <xf numFmtId="4" fontId="15" fillId="7" borderId="16" xfId="0" applyNumberFormat="1" applyFont="1" applyFill="1" applyBorder="1"/>
    <xf numFmtId="0" fontId="9" fillId="0" borderId="0" xfId="0" applyFont="1" applyBorder="1" applyProtection="1"/>
    <xf numFmtId="49" fontId="15" fillId="6" borderId="16" xfId="0" applyNumberFormat="1" applyFont="1" applyFill="1" applyBorder="1" applyAlignment="1" applyProtection="1">
      <alignment horizontal="center" vertical="center"/>
    </xf>
    <xf numFmtId="49" fontId="15" fillId="7" borderId="16" xfId="0" applyNumberFormat="1" applyFont="1" applyFill="1" applyBorder="1" applyAlignment="1" applyProtection="1">
      <alignment horizontal="center" vertical="center"/>
    </xf>
    <xf numFmtId="0" fontId="15" fillId="8" borderId="16" xfId="0" applyFont="1" applyFill="1" applyBorder="1"/>
    <xf numFmtId="4" fontId="15" fillId="8" borderId="16" xfId="0" applyNumberFormat="1" applyFont="1" applyFill="1" applyBorder="1"/>
    <xf numFmtId="49" fontId="15" fillId="9" borderId="16" xfId="0" applyNumberFormat="1" applyFont="1" applyFill="1" applyBorder="1" applyAlignment="1" applyProtection="1">
      <alignment horizontal="center" vertical="center"/>
    </xf>
    <xf numFmtId="4" fontId="15" fillId="9" borderId="16" xfId="0" applyNumberFormat="1" applyFont="1" applyFill="1" applyBorder="1"/>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3" fillId="0" borderId="6" xfId="13" applyFont="1" applyBorder="1" applyAlignment="1" applyProtection="1">
      <alignment vertical="center"/>
    </xf>
    <xf numFmtId="0" fontId="4" fillId="3" borderId="6" xfId="13" applyFont="1" applyFill="1" applyBorder="1" applyAlignment="1" applyProtection="1">
      <alignment horizontal="center" vertical="center" wrapText="1"/>
    </xf>
    <xf numFmtId="0" fontId="4" fillId="0" borderId="6" xfId="13" applyFont="1" applyBorder="1" applyAlignment="1" applyProtection="1">
      <alignment horizontal="left" vertical="center" wrapText="1"/>
    </xf>
    <xf numFmtId="0" fontId="3" fillId="0" borderId="7"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0" fontId="4" fillId="0" borderId="6" xfId="0" applyFont="1" applyFill="1" applyBorder="1" applyAlignment="1" applyProtection="1">
      <alignment horizontal="right"/>
    </xf>
    <xf numFmtId="0" fontId="4" fillId="2" borderId="7" xfId="0" applyFont="1" applyFill="1" applyBorder="1" applyAlignment="1" applyProtection="1">
      <alignment horizontal="left"/>
    </xf>
    <xf numFmtId="0" fontId="4" fillId="2" borderId="8" xfId="0" applyFont="1" applyFill="1" applyBorder="1" applyAlignment="1" applyProtection="1">
      <alignment horizontal="left"/>
    </xf>
    <xf numFmtId="0" fontId="4" fillId="2" borderId="9" xfId="0" applyFont="1" applyFill="1" applyBorder="1" applyAlignment="1" applyProtection="1">
      <alignment horizontal="left"/>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15"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7" xfId="0" applyFont="1" applyFill="1" applyBorder="1" applyAlignment="1" applyProtection="1">
      <alignment horizontal="left" vertical="center" wrapText="1"/>
    </xf>
    <xf numFmtId="0" fontId="4" fillId="0" borderId="0" xfId="0" applyFont="1" applyFill="1" applyAlignment="1" applyProtection="1">
      <alignment horizontal="left" vertical="top"/>
    </xf>
    <xf numFmtId="0" fontId="4" fillId="0" borderId="0" xfId="0" applyFont="1" applyFill="1" applyAlignment="1" applyProtection="1">
      <alignment horizontal="left" vertical="top" wrapText="1"/>
    </xf>
    <xf numFmtId="0" fontId="3" fillId="0" borderId="7"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4" fillId="0" borderId="0" xfId="0" applyFont="1" applyBorder="1" applyAlignment="1" applyProtection="1">
      <alignment vertical="top" wrapText="1"/>
    </xf>
    <xf numFmtId="4" fontId="3" fillId="0" borderId="1" xfId="0" applyNumberFormat="1" applyFont="1" applyFill="1" applyBorder="1" applyAlignment="1" applyProtection="1">
      <alignment horizontal="right"/>
      <protection locked="0"/>
    </xf>
    <xf numFmtId="0" fontId="3" fillId="0" borderId="0" xfId="0" applyFont="1" applyAlignment="1" applyProtection="1">
      <alignment vertical="top"/>
      <protection locked="0"/>
    </xf>
    <xf numFmtId="0" fontId="3" fillId="0" borderId="19" xfId="0" applyFont="1" applyFill="1" applyBorder="1" applyAlignment="1" applyProtection="1">
      <alignment horizontal="center"/>
    </xf>
    <xf numFmtId="4" fontId="3" fillId="0" borderId="2" xfId="0" applyNumberFormat="1" applyFont="1" applyFill="1" applyBorder="1" applyAlignment="1" applyProtection="1">
      <alignment horizontal="right"/>
      <protection locked="0"/>
    </xf>
    <xf numFmtId="4" fontId="3" fillId="0" borderId="1" xfId="0" applyNumberFormat="1" applyFont="1" applyBorder="1" applyAlignment="1" applyProtection="1">
      <alignment horizontal="right"/>
      <protection locked="0"/>
    </xf>
    <xf numFmtId="4" fontId="3" fillId="0" borderId="0" xfId="0" applyNumberFormat="1" applyFont="1" applyFill="1" applyBorder="1" applyAlignment="1" applyProtection="1">
      <alignment horizontal="right"/>
      <protection locked="0"/>
    </xf>
    <xf numFmtId="0" fontId="14" fillId="0" borderId="0" xfId="0" applyFont="1" applyFill="1" applyBorder="1" applyAlignment="1" applyProtection="1">
      <alignment horizontal="center"/>
      <protection locked="0"/>
    </xf>
    <xf numFmtId="4" fontId="3" fillId="0" borderId="0" xfId="0" applyNumberFormat="1" applyFont="1" applyBorder="1" applyAlignment="1" applyProtection="1">
      <alignment horizontal="right"/>
      <protection locked="0"/>
    </xf>
    <xf numFmtId="4" fontId="3" fillId="0" borderId="0" xfId="3" applyNumberFormat="1" applyFont="1" applyBorder="1" applyAlignment="1" applyProtection="1">
      <alignment horizontal="right"/>
      <protection locked="0"/>
    </xf>
    <xf numFmtId="0" fontId="3" fillId="0" borderId="2" xfId="0" applyFont="1" applyFill="1" applyBorder="1" applyAlignment="1" applyProtection="1">
      <alignment vertical="top"/>
      <protection locked="0"/>
    </xf>
    <xf numFmtId="4" fontId="6" fillId="0" borderId="2" xfId="0" applyNumberFormat="1" applyFont="1" applyBorder="1" applyAlignment="1" applyProtection="1">
      <alignment horizontal="right" vertical="top"/>
      <protection locked="0"/>
    </xf>
    <xf numFmtId="4" fontId="6" fillId="0" borderId="0" xfId="0" applyNumberFormat="1" applyFont="1" applyFill="1" applyBorder="1" applyAlignment="1" applyProtection="1">
      <alignment horizontal="right"/>
      <protection locked="0"/>
    </xf>
    <xf numFmtId="0" fontId="3" fillId="0" borderId="0" xfId="0" applyFont="1" applyFill="1" applyBorder="1" applyAlignment="1" applyProtection="1">
      <alignment horizontal="right"/>
      <protection locked="0"/>
    </xf>
    <xf numFmtId="0" fontId="3" fillId="0" borderId="1" xfId="0" applyFont="1" applyFill="1" applyBorder="1" applyAlignment="1" applyProtection="1">
      <alignment horizontal="right"/>
      <protection locked="0"/>
    </xf>
    <xf numFmtId="4" fontId="4" fillId="0" borderId="3" xfId="0" applyNumberFormat="1" applyFont="1" applyFill="1" applyBorder="1" applyAlignment="1" applyProtection="1">
      <alignment horizontal="right" vertical="top"/>
      <protection locked="0"/>
    </xf>
  </cellXfs>
  <cellStyles count="15">
    <cellStyle name="Navadno" xfId="0" builtinId="0"/>
    <cellStyle name="Navadno 15" xfId="3"/>
    <cellStyle name="Navadno 16" xfId="4"/>
    <cellStyle name="Navadno 2 50" xfId="5"/>
    <cellStyle name="Navadno 49" xfId="6"/>
    <cellStyle name="Navadno 50" xfId="7"/>
    <cellStyle name="Navadno 51" xfId="11"/>
    <cellStyle name="Navadno 52" xfId="9"/>
    <cellStyle name="Navadno 53" xfId="10"/>
    <cellStyle name="Navadno 54" xfId="8"/>
    <cellStyle name="Navadno_POPIS DEL ZA GRADBENA DELA ILOVICA1" xfId="13"/>
    <cellStyle name="Normal_N36023 (2)" xfId="1"/>
    <cellStyle name="Pojasnjevalno besedilo 2" xfId="12"/>
    <cellStyle name="Valuta" xfId="2" builtinId="4"/>
    <cellStyle name="Valuta 2" xfId="1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Ekonomika\Projekti\156000_157990\V156820_CARGO%20PARTNER_2%20faza\Razpisi\Razpis%20za%20izvedbo\2_GD+ZU\Razpisna%20dokumentacija\V156820_Cargo%202_popis_GD+Z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Projekti\127000-128990\C127890_MOL_Gmajnice_recenzija\9-1_RECENZIJA\PREJETA_DOKUMENTACIJA\PREJETO_25_05_2017_popis\13381_32_Gmajnice_PZI%20-%20Popis_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data\ProtimArhivNovejsi\Users\Miha%20Baznik\AppData\Local\Microsoft\Windows\Temporary%20Internet%20Files\Content.IE5\JKA25JRA\0210-JMI%20doo-PONUDBA-Mercator%20Sempeter%20pri%20Gorici_popis%20E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Projekti\127000-128990\C127890_MOL_Gmajnice_recenzija\9-1_RECENZIJA\PREJETA_DOKUMENTACIJA\PREJETO_02_05112017\CD%20-%20Digitalna%20kopija%20(dwg,%20doc..)\1%20-%20Na&#269;rt%20arhitekture\Popisi\GO%20del_Gmajnice%2010%205%2017_sc.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KopijaJanezaPavla2_PZI_dodatek5a_popisi_GD_20230807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remni list"/>
      <sheetName val="splošni pogoji"/>
      <sheetName val="rekapitulacija"/>
      <sheetName val="URED.GRAD"/>
      <sheetName val="RUŠITVENA_Opombe "/>
      <sheetName val="RUŠITVENA DELA"/>
      <sheetName val="ZEMELJSKA_Opombe"/>
      <sheetName val="ZEMELJSKA DELA"/>
      <sheetName val="BETONSKA_Opombe"/>
      <sheetName val="BETONSKA DELA"/>
      <sheetName val="TESARSKA_Opombe"/>
      <sheetName val="TESARSKA DELA"/>
      <sheetName val="ZIDARSKA_Opombe"/>
      <sheetName val="ZIDARSKA DELA"/>
      <sheetName val="Kanalizacija v objektu"/>
      <sheetName val="RAZNA DELA"/>
      <sheetName val="STRELOVOD"/>
      <sheetName val="ZU rušitvena dela"/>
      <sheetName val="ZU zemeljska dela kom.inf."/>
      <sheetName val="ZU kanalizacija"/>
      <sheetName val="ZU jaški kanalizacije"/>
      <sheetName val="ZU zgornji ustroj"/>
      <sheetName val="ZU prometna signalizacija"/>
      <sheetName val="ZU razna dela"/>
      <sheetName val="ZU strelovo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REKAPITULACIJA NAČRTA"/>
      <sheetName val="UVOD V PREDRAČUN"/>
      <sheetName val="Zunanja ureditev"/>
      <sheetName val="Meteorna kanalizacija"/>
      <sheetName val="Fekalna kanalizacija"/>
      <sheetName val="Vodovod"/>
      <sheetName val="REKAPITULACIJA"/>
      <sheetName val="HPR_SD_stara verzija"/>
    </sheetNames>
    <sheetDataSet>
      <sheetData sheetId="0">
        <row r="37">
          <cell r="B37">
            <v>1</v>
          </cell>
        </row>
        <row r="39">
          <cell r="B39">
            <v>1</v>
          </cell>
        </row>
      </sheetData>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SPLOŠNO"/>
      <sheetName val="MONTAZNI MATERIAL"/>
      <sheetName val="RAZDELILNIKI"/>
      <sheetName val="OZICENJE-STROJNE"/>
      <sheetName val="STRELOVOD"/>
      <sheetName val="OSTALE OBVEZNOSTI"/>
      <sheetName val="NEPREDVIDENA DELA"/>
    </sheetNames>
    <sheetDataSet>
      <sheetData sheetId="0"/>
      <sheetData sheetId="1"/>
      <sheetData sheetId="2"/>
      <sheetData sheetId="3"/>
      <sheetData sheetId="4"/>
      <sheetData sheetId="5"/>
      <sheetData sheetId="6"/>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REKAPITULACIJA VSEH DEL"/>
      <sheetName val="REKAPITULACIJA GO DELA I. FAZA"/>
      <sheetName val="UVOD V PREDRAČUN"/>
      <sheetName val="Pripravljalna dela I. FAZA"/>
      <sheetName val="Rušitvena dela I. FAZA"/>
      <sheetName val="Objekt B-I. FAZA"/>
      <sheetName val="Objekt D-I. FAZA"/>
      <sheetName val="Objekt E-I. FAZA"/>
      <sheetName val="Objekt F-I. FAZA"/>
      <sheetName val="Objekt Eko otok-I. FAZA"/>
      <sheetName val="Objekt ČN-I. FAZA"/>
      <sheetName val="Kolesarnica in totem-I. FAZA"/>
      <sheetName val="Ostalo-I. FAZA"/>
      <sheetName val="REKAPITULACIJA GO DELA II. FAZA"/>
      <sheetName val="Pripravljalna dela II. FAZA"/>
      <sheetName val="Rušitvena dela II. FAZA"/>
      <sheetName val="Objekt A-II. FAZA"/>
      <sheetName val="Objekt C-II. FAZA"/>
      <sheetName val="Izpusti in bet. klopi-II. FAZA"/>
      <sheetName val="Ostalo-II. FAZA"/>
      <sheetName val="HPR_SD_stara verzija"/>
    </sheetNames>
    <sheetDataSet>
      <sheetData sheetId="0">
        <row r="36">
          <cell r="B36">
            <v>1</v>
          </cell>
        </row>
        <row r="38">
          <cell r="B38">
            <v>0.9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5"/>
  <sheetViews>
    <sheetView showGridLines="0" tabSelected="1" view="pageLayout" zoomScaleNormal="100" zoomScaleSheetLayoutView="115" workbookViewId="0">
      <selection activeCell="C13" sqref="C13"/>
    </sheetView>
  </sheetViews>
  <sheetFormatPr defaultColWidth="9" defaultRowHeight="12.75" x14ac:dyDescent="0.2"/>
  <cols>
    <col min="1" max="1" width="11" style="179" customWidth="1"/>
    <col min="2" max="2" width="17.140625" style="179" customWidth="1"/>
    <col min="3" max="3" width="43" style="179" customWidth="1"/>
    <col min="4" max="4" width="18.85546875" style="179" customWidth="1"/>
    <col min="5" max="255" width="9" style="179"/>
    <col min="256" max="256" width="2.140625" style="179" customWidth="1"/>
    <col min="257" max="257" width="10.42578125" style="179" customWidth="1"/>
    <col min="258" max="258" width="45" style="179" customWidth="1"/>
    <col min="259" max="259" width="11.7109375" style="179" customWidth="1"/>
    <col min="260" max="260" width="18.85546875" style="179" customWidth="1"/>
    <col min="261" max="511" width="9" style="179"/>
    <col min="512" max="512" width="2.140625" style="179" customWidth="1"/>
    <col min="513" max="513" width="10.42578125" style="179" customWidth="1"/>
    <col min="514" max="514" width="45" style="179" customWidth="1"/>
    <col min="515" max="515" width="11.7109375" style="179" customWidth="1"/>
    <col min="516" max="516" width="18.85546875" style="179" customWidth="1"/>
    <col min="517" max="767" width="9" style="179"/>
    <col min="768" max="768" width="2.140625" style="179" customWidth="1"/>
    <col min="769" max="769" width="10.42578125" style="179" customWidth="1"/>
    <col min="770" max="770" width="45" style="179" customWidth="1"/>
    <col min="771" max="771" width="11.7109375" style="179" customWidth="1"/>
    <col min="772" max="772" width="18.85546875" style="179" customWidth="1"/>
    <col min="773" max="1023" width="9" style="179"/>
    <col min="1024" max="1024" width="2.140625" style="179" customWidth="1"/>
    <col min="1025" max="1025" width="10.42578125" style="179" customWidth="1"/>
    <col min="1026" max="1026" width="45" style="179" customWidth="1"/>
    <col min="1027" max="1027" width="11.7109375" style="179" customWidth="1"/>
    <col min="1028" max="1028" width="18.85546875" style="179" customWidth="1"/>
    <col min="1029" max="1279" width="9" style="179"/>
    <col min="1280" max="1280" width="2.140625" style="179" customWidth="1"/>
    <col min="1281" max="1281" width="10.42578125" style="179" customWidth="1"/>
    <col min="1282" max="1282" width="45" style="179" customWidth="1"/>
    <col min="1283" max="1283" width="11.7109375" style="179" customWidth="1"/>
    <col min="1284" max="1284" width="18.85546875" style="179" customWidth="1"/>
    <col min="1285" max="1535" width="9" style="179"/>
    <col min="1536" max="1536" width="2.140625" style="179" customWidth="1"/>
    <col min="1537" max="1537" width="10.42578125" style="179" customWidth="1"/>
    <col min="1538" max="1538" width="45" style="179" customWidth="1"/>
    <col min="1539" max="1539" width="11.7109375" style="179" customWidth="1"/>
    <col min="1540" max="1540" width="18.85546875" style="179" customWidth="1"/>
    <col min="1541" max="1791" width="9" style="179"/>
    <col min="1792" max="1792" width="2.140625" style="179" customWidth="1"/>
    <col min="1793" max="1793" width="10.42578125" style="179" customWidth="1"/>
    <col min="1794" max="1794" width="45" style="179" customWidth="1"/>
    <col min="1795" max="1795" width="11.7109375" style="179" customWidth="1"/>
    <col min="1796" max="1796" width="18.85546875" style="179" customWidth="1"/>
    <col min="1797" max="2047" width="9" style="179"/>
    <col min="2048" max="2048" width="2.140625" style="179" customWidth="1"/>
    <col min="2049" max="2049" width="10.42578125" style="179" customWidth="1"/>
    <col min="2050" max="2050" width="45" style="179" customWidth="1"/>
    <col min="2051" max="2051" width="11.7109375" style="179" customWidth="1"/>
    <col min="2052" max="2052" width="18.85546875" style="179" customWidth="1"/>
    <col min="2053" max="2303" width="9" style="179"/>
    <col min="2304" max="2304" width="2.140625" style="179" customWidth="1"/>
    <col min="2305" max="2305" width="10.42578125" style="179" customWidth="1"/>
    <col min="2306" max="2306" width="45" style="179" customWidth="1"/>
    <col min="2307" max="2307" width="11.7109375" style="179" customWidth="1"/>
    <col min="2308" max="2308" width="18.85546875" style="179" customWidth="1"/>
    <col min="2309" max="2559" width="9" style="179"/>
    <col min="2560" max="2560" width="2.140625" style="179" customWidth="1"/>
    <col min="2561" max="2561" width="10.42578125" style="179" customWidth="1"/>
    <col min="2562" max="2562" width="45" style="179" customWidth="1"/>
    <col min="2563" max="2563" width="11.7109375" style="179" customWidth="1"/>
    <col min="2564" max="2564" width="18.85546875" style="179" customWidth="1"/>
    <col min="2565" max="2815" width="9" style="179"/>
    <col min="2816" max="2816" width="2.140625" style="179" customWidth="1"/>
    <col min="2817" max="2817" width="10.42578125" style="179" customWidth="1"/>
    <col min="2818" max="2818" width="45" style="179" customWidth="1"/>
    <col min="2819" max="2819" width="11.7109375" style="179" customWidth="1"/>
    <col min="2820" max="2820" width="18.85546875" style="179" customWidth="1"/>
    <col min="2821" max="3071" width="9" style="179"/>
    <col min="3072" max="3072" width="2.140625" style="179" customWidth="1"/>
    <col min="3073" max="3073" width="10.42578125" style="179" customWidth="1"/>
    <col min="3074" max="3074" width="45" style="179" customWidth="1"/>
    <col min="3075" max="3075" width="11.7109375" style="179" customWidth="1"/>
    <col min="3076" max="3076" width="18.85546875" style="179" customWidth="1"/>
    <col min="3077" max="3327" width="9" style="179"/>
    <col min="3328" max="3328" width="2.140625" style="179" customWidth="1"/>
    <col min="3329" max="3329" width="10.42578125" style="179" customWidth="1"/>
    <col min="3330" max="3330" width="45" style="179" customWidth="1"/>
    <col min="3331" max="3331" width="11.7109375" style="179" customWidth="1"/>
    <col min="3332" max="3332" width="18.85546875" style="179" customWidth="1"/>
    <col min="3333" max="3583" width="9" style="179"/>
    <col min="3584" max="3584" width="2.140625" style="179" customWidth="1"/>
    <col min="3585" max="3585" width="10.42578125" style="179" customWidth="1"/>
    <col min="3586" max="3586" width="45" style="179" customWidth="1"/>
    <col min="3587" max="3587" width="11.7109375" style="179" customWidth="1"/>
    <col min="3588" max="3588" width="18.85546875" style="179" customWidth="1"/>
    <col min="3589" max="3839" width="9" style="179"/>
    <col min="3840" max="3840" width="2.140625" style="179" customWidth="1"/>
    <col min="3841" max="3841" width="10.42578125" style="179" customWidth="1"/>
    <col min="3842" max="3842" width="45" style="179" customWidth="1"/>
    <col min="3843" max="3843" width="11.7109375" style="179" customWidth="1"/>
    <col min="3844" max="3844" width="18.85546875" style="179" customWidth="1"/>
    <col min="3845" max="4095" width="9" style="179"/>
    <col min="4096" max="4096" width="2.140625" style="179" customWidth="1"/>
    <col min="4097" max="4097" width="10.42578125" style="179" customWidth="1"/>
    <col min="4098" max="4098" width="45" style="179" customWidth="1"/>
    <col min="4099" max="4099" width="11.7109375" style="179" customWidth="1"/>
    <col min="4100" max="4100" width="18.85546875" style="179" customWidth="1"/>
    <col min="4101" max="4351" width="9" style="179"/>
    <col min="4352" max="4352" width="2.140625" style="179" customWidth="1"/>
    <col min="4353" max="4353" width="10.42578125" style="179" customWidth="1"/>
    <col min="4354" max="4354" width="45" style="179" customWidth="1"/>
    <col min="4355" max="4355" width="11.7109375" style="179" customWidth="1"/>
    <col min="4356" max="4356" width="18.85546875" style="179" customWidth="1"/>
    <col min="4357" max="4607" width="9" style="179"/>
    <col min="4608" max="4608" width="2.140625" style="179" customWidth="1"/>
    <col min="4609" max="4609" width="10.42578125" style="179" customWidth="1"/>
    <col min="4610" max="4610" width="45" style="179" customWidth="1"/>
    <col min="4611" max="4611" width="11.7109375" style="179" customWidth="1"/>
    <col min="4612" max="4612" width="18.85546875" style="179" customWidth="1"/>
    <col min="4613" max="4863" width="9" style="179"/>
    <col min="4864" max="4864" width="2.140625" style="179" customWidth="1"/>
    <col min="4865" max="4865" width="10.42578125" style="179" customWidth="1"/>
    <col min="4866" max="4866" width="45" style="179" customWidth="1"/>
    <col min="4867" max="4867" width="11.7109375" style="179" customWidth="1"/>
    <col min="4868" max="4868" width="18.85546875" style="179" customWidth="1"/>
    <col min="4869" max="5119" width="9" style="179"/>
    <col min="5120" max="5120" width="2.140625" style="179" customWidth="1"/>
    <col min="5121" max="5121" width="10.42578125" style="179" customWidth="1"/>
    <col min="5122" max="5122" width="45" style="179" customWidth="1"/>
    <col min="5123" max="5123" width="11.7109375" style="179" customWidth="1"/>
    <col min="5124" max="5124" width="18.85546875" style="179" customWidth="1"/>
    <col min="5125" max="5375" width="9" style="179"/>
    <col min="5376" max="5376" width="2.140625" style="179" customWidth="1"/>
    <col min="5377" max="5377" width="10.42578125" style="179" customWidth="1"/>
    <col min="5378" max="5378" width="45" style="179" customWidth="1"/>
    <col min="5379" max="5379" width="11.7109375" style="179" customWidth="1"/>
    <col min="5380" max="5380" width="18.85546875" style="179" customWidth="1"/>
    <col min="5381" max="5631" width="9" style="179"/>
    <col min="5632" max="5632" width="2.140625" style="179" customWidth="1"/>
    <col min="5633" max="5633" width="10.42578125" style="179" customWidth="1"/>
    <col min="5634" max="5634" width="45" style="179" customWidth="1"/>
    <col min="5635" max="5635" width="11.7109375" style="179" customWidth="1"/>
    <col min="5636" max="5636" width="18.85546875" style="179" customWidth="1"/>
    <col min="5637" max="5887" width="9" style="179"/>
    <col min="5888" max="5888" width="2.140625" style="179" customWidth="1"/>
    <col min="5889" max="5889" width="10.42578125" style="179" customWidth="1"/>
    <col min="5890" max="5890" width="45" style="179" customWidth="1"/>
    <col min="5891" max="5891" width="11.7109375" style="179" customWidth="1"/>
    <col min="5892" max="5892" width="18.85546875" style="179" customWidth="1"/>
    <col min="5893" max="6143" width="9" style="179"/>
    <col min="6144" max="6144" width="2.140625" style="179" customWidth="1"/>
    <col min="6145" max="6145" width="10.42578125" style="179" customWidth="1"/>
    <col min="6146" max="6146" width="45" style="179" customWidth="1"/>
    <col min="6147" max="6147" width="11.7109375" style="179" customWidth="1"/>
    <col min="6148" max="6148" width="18.85546875" style="179" customWidth="1"/>
    <col min="6149" max="6399" width="9" style="179"/>
    <col min="6400" max="6400" width="2.140625" style="179" customWidth="1"/>
    <col min="6401" max="6401" width="10.42578125" style="179" customWidth="1"/>
    <col min="6402" max="6402" width="45" style="179" customWidth="1"/>
    <col min="6403" max="6403" width="11.7109375" style="179" customWidth="1"/>
    <col min="6404" max="6404" width="18.85546875" style="179" customWidth="1"/>
    <col min="6405" max="6655" width="9" style="179"/>
    <col min="6656" max="6656" width="2.140625" style="179" customWidth="1"/>
    <col min="6657" max="6657" width="10.42578125" style="179" customWidth="1"/>
    <col min="6658" max="6658" width="45" style="179" customWidth="1"/>
    <col min="6659" max="6659" width="11.7109375" style="179" customWidth="1"/>
    <col min="6660" max="6660" width="18.85546875" style="179" customWidth="1"/>
    <col min="6661" max="6911" width="9" style="179"/>
    <col min="6912" max="6912" width="2.140625" style="179" customWidth="1"/>
    <col min="6913" max="6913" width="10.42578125" style="179" customWidth="1"/>
    <col min="6914" max="6914" width="45" style="179" customWidth="1"/>
    <col min="6915" max="6915" width="11.7109375" style="179" customWidth="1"/>
    <col min="6916" max="6916" width="18.85546875" style="179" customWidth="1"/>
    <col min="6917" max="7167" width="9" style="179"/>
    <col min="7168" max="7168" width="2.140625" style="179" customWidth="1"/>
    <col min="7169" max="7169" width="10.42578125" style="179" customWidth="1"/>
    <col min="7170" max="7170" width="45" style="179" customWidth="1"/>
    <col min="7171" max="7171" width="11.7109375" style="179" customWidth="1"/>
    <col min="7172" max="7172" width="18.85546875" style="179" customWidth="1"/>
    <col min="7173" max="7423" width="9" style="179"/>
    <col min="7424" max="7424" width="2.140625" style="179" customWidth="1"/>
    <col min="7425" max="7425" width="10.42578125" style="179" customWidth="1"/>
    <col min="7426" max="7426" width="45" style="179" customWidth="1"/>
    <col min="7427" max="7427" width="11.7109375" style="179" customWidth="1"/>
    <col min="7428" max="7428" width="18.85546875" style="179" customWidth="1"/>
    <col min="7429" max="7679" width="9" style="179"/>
    <col min="7680" max="7680" width="2.140625" style="179" customWidth="1"/>
    <col min="7681" max="7681" width="10.42578125" style="179" customWidth="1"/>
    <col min="7682" max="7682" width="45" style="179" customWidth="1"/>
    <col min="7683" max="7683" width="11.7109375" style="179" customWidth="1"/>
    <col min="7684" max="7684" width="18.85546875" style="179" customWidth="1"/>
    <col min="7685" max="7935" width="9" style="179"/>
    <col min="7936" max="7936" width="2.140625" style="179" customWidth="1"/>
    <col min="7937" max="7937" width="10.42578125" style="179" customWidth="1"/>
    <col min="7938" max="7938" width="45" style="179" customWidth="1"/>
    <col min="7939" max="7939" width="11.7109375" style="179" customWidth="1"/>
    <col min="7940" max="7940" width="18.85546875" style="179" customWidth="1"/>
    <col min="7941" max="8191" width="9" style="179"/>
    <col min="8192" max="8192" width="2.140625" style="179" customWidth="1"/>
    <col min="8193" max="8193" width="10.42578125" style="179" customWidth="1"/>
    <col min="8194" max="8194" width="45" style="179" customWidth="1"/>
    <col min="8195" max="8195" width="11.7109375" style="179" customWidth="1"/>
    <col min="8196" max="8196" width="18.85546875" style="179" customWidth="1"/>
    <col min="8197" max="8447" width="9" style="179"/>
    <col min="8448" max="8448" width="2.140625" style="179" customWidth="1"/>
    <col min="8449" max="8449" width="10.42578125" style="179" customWidth="1"/>
    <col min="8450" max="8450" width="45" style="179" customWidth="1"/>
    <col min="8451" max="8451" width="11.7109375" style="179" customWidth="1"/>
    <col min="8452" max="8452" width="18.85546875" style="179" customWidth="1"/>
    <col min="8453" max="8703" width="9" style="179"/>
    <col min="8704" max="8704" width="2.140625" style="179" customWidth="1"/>
    <col min="8705" max="8705" width="10.42578125" style="179" customWidth="1"/>
    <col min="8706" max="8706" width="45" style="179" customWidth="1"/>
    <col min="8707" max="8707" width="11.7109375" style="179" customWidth="1"/>
    <col min="8708" max="8708" width="18.85546875" style="179" customWidth="1"/>
    <col min="8709" max="8959" width="9" style="179"/>
    <col min="8960" max="8960" width="2.140625" style="179" customWidth="1"/>
    <col min="8961" max="8961" width="10.42578125" style="179" customWidth="1"/>
    <col min="8962" max="8962" width="45" style="179" customWidth="1"/>
    <col min="8963" max="8963" width="11.7109375" style="179" customWidth="1"/>
    <col min="8964" max="8964" width="18.85546875" style="179" customWidth="1"/>
    <col min="8965" max="9215" width="9" style="179"/>
    <col min="9216" max="9216" width="2.140625" style="179" customWidth="1"/>
    <col min="9217" max="9217" width="10.42578125" style="179" customWidth="1"/>
    <col min="9218" max="9218" width="45" style="179" customWidth="1"/>
    <col min="9219" max="9219" width="11.7109375" style="179" customWidth="1"/>
    <col min="9220" max="9220" width="18.85546875" style="179" customWidth="1"/>
    <col min="9221" max="9471" width="9" style="179"/>
    <col min="9472" max="9472" width="2.140625" style="179" customWidth="1"/>
    <col min="9473" max="9473" width="10.42578125" style="179" customWidth="1"/>
    <col min="9474" max="9474" width="45" style="179" customWidth="1"/>
    <col min="9475" max="9475" width="11.7109375" style="179" customWidth="1"/>
    <col min="9476" max="9476" width="18.85546875" style="179" customWidth="1"/>
    <col min="9477" max="9727" width="9" style="179"/>
    <col min="9728" max="9728" width="2.140625" style="179" customWidth="1"/>
    <col min="9729" max="9729" width="10.42578125" style="179" customWidth="1"/>
    <col min="9730" max="9730" width="45" style="179" customWidth="1"/>
    <col min="9731" max="9731" width="11.7109375" style="179" customWidth="1"/>
    <col min="9732" max="9732" width="18.85546875" style="179" customWidth="1"/>
    <col min="9733" max="9983" width="9" style="179"/>
    <col min="9984" max="9984" width="2.140625" style="179" customWidth="1"/>
    <col min="9985" max="9985" width="10.42578125" style="179" customWidth="1"/>
    <col min="9986" max="9986" width="45" style="179" customWidth="1"/>
    <col min="9987" max="9987" width="11.7109375" style="179" customWidth="1"/>
    <col min="9988" max="9988" width="18.85546875" style="179" customWidth="1"/>
    <col min="9989" max="10239" width="9" style="179"/>
    <col min="10240" max="10240" width="2.140625" style="179" customWidth="1"/>
    <col min="10241" max="10241" width="10.42578125" style="179" customWidth="1"/>
    <col min="10242" max="10242" width="45" style="179" customWidth="1"/>
    <col min="10243" max="10243" width="11.7109375" style="179" customWidth="1"/>
    <col min="10244" max="10244" width="18.85546875" style="179" customWidth="1"/>
    <col min="10245" max="10495" width="9" style="179"/>
    <col min="10496" max="10496" width="2.140625" style="179" customWidth="1"/>
    <col min="10497" max="10497" width="10.42578125" style="179" customWidth="1"/>
    <col min="10498" max="10498" width="45" style="179" customWidth="1"/>
    <col min="10499" max="10499" width="11.7109375" style="179" customWidth="1"/>
    <col min="10500" max="10500" width="18.85546875" style="179" customWidth="1"/>
    <col min="10501" max="10751" width="9" style="179"/>
    <col min="10752" max="10752" width="2.140625" style="179" customWidth="1"/>
    <col min="10753" max="10753" width="10.42578125" style="179" customWidth="1"/>
    <col min="10754" max="10754" width="45" style="179" customWidth="1"/>
    <col min="10755" max="10755" width="11.7109375" style="179" customWidth="1"/>
    <col min="10756" max="10756" width="18.85546875" style="179" customWidth="1"/>
    <col min="10757" max="11007" width="9" style="179"/>
    <col min="11008" max="11008" width="2.140625" style="179" customWidth="1"/>
    <col min="11009" max="11009" width="10.42578125" style="179" customWidth="1"/>
    <col min="11010" max="11010" width="45" style="179" customWidth="1"/>
    <col min="11011" max="11011" width="11.7109375" style="179" customWidth="1"/>
    <col min="11012" max="11012" width="18.85546875" style="179" customWidth="1"/>
    <col min="11013" max="11263" width="9" style="179"/>
    <col min="11264" max="11264" width="2.140625" style="179" customWidth="1"/>
    <col min="11265" max="11265" width="10.42578125" style="179" customWidth="1"/>
    <col min="11266" max="11266" width="45" style="179" customWidth="1"/>
    <col min="11267" max="11267" width="11.7109375" style="179" customWidth="1"/>
    <col min="11268" max="11268" width="18.85546875" style="179" customWidth="1"/>
    <col min="11269" max="11519" width="9" style="179"/>
    <col min="11520" max="11520" width="2.140625" style="179" customWidth="1"/>
    <col min="11521" max="11521" width="10.42578125" style="179" customWidth="1"/>
    <col min="11522" max="11522" width="45" style="179" customWidth="1"/>
    <col min="11523" max="11523" width="11.7109375" style="179" customWidth="1"/>
    <col min="11524" max="11524" width="18.85546875" style="179" customWidth="1"/>
    <col min="11525" max="11775" width="9" style="179"/>
    <col min="11776" max="11776" width="2.140625" style="179" customWidth="1"/>
    <col min="11777" max="11777" width="10.42578125" style="179" customWidth="1"/>
    <col min="11778" max="11778" width="45" style="179" customWidth="1"/>
    <col min="11779" max="11779" width="11.7109375" style="179" customWidth="1"/>
    <col min="11780" max="11780" width="18.85546875" style="179" customWidth="1"/>
    <col min="11781" max="12031" width="9" style="179"/>
    <col min="12032" max="12032" width="2.140625" style="179" customWidth="1"/>
    <col min="12033" max="12033" width="10.42578125" style="179" customWidth="1"/>
    <col min="12034" max="12034" width="45" style="179" customWidth="1"/>
    <col min="12035" max="12035" width="11.7109375" style="179" customWidth="1"/>
    <col min="12036" max="12036" width="18.85546875" style="179" customWidth="1"/>
    <col min="12037" max="12287" width="9" style="179"/>
    <col min="12288" max="12288" width="2.140625" style="179" customWidth="1"/>
    <col min="12289" max="12289" width="10.42578125" style="179" customWidth="1"/>
    <col min="12290" max="12290" width="45" style="179" customWidth="1"/>
    <col min="12291" max="12291" width="11.7109375" style="179" customWidth="1"/>
    <col min="12292" max="12292" width="18.85546875" style="179" customWidth="1"/>
    <col min="12293" max="12543" width="9" style="179"/>
    <col min="12544" max="12544" width="2.140625" style="179" customWidth="1"/>
    <col min="12545" max="12545" width="10.42578125" style="179" customWidth="1"/>
    <col min="12546" max="12546" width="45" style="179" customWidth="1"/>
    <col min="12547" max="12547" width="11.7109375" style="179" customWidth="1"/>
    <col min="12548" max="12548" width="18.85546875" style="179" customWidth="1"/>
    <col min="12549" max="12799" width="9" style="179"/>
    <col min="12800" max="12800" width="2.140625" style="179" customWidth="1"/>
    <col min="12801" max="12801" width="10.42578125" style="179" customWidth="1"/>
    <col min="12802" max="12802" width="45" style="179" customWidth="1"/>
    <col min="12803" max="12803" width="11.7109375" style="179" customWidth="1"/>
    <col min="12804" max="12804" width="18.85546875" style="179" customWidth="1"/>
    <col min="12805" max="13055" width="9" style="179"/>
    <col min="13056" max="13056" width="2.140625" style="179" customWidth="1"/>
    <col min="13057" max="13057" width="10.42578125" style="179" customWidth="1"/>
    <col min="13058" max="13058" width="45" style="179" customWidth="1"/>
    <col min="13059" max="13059" width="11.7109375" style="179" customWidth="1"/>
    <col min="13060" max="13060" width="18.85546875" style="179" customWidth="1"/>
    <col min="13061" max="13311" width="9" style="179"/>
    <col min="13312" max="13312" width="2.140625" style="179" customWidth="1"/>
    <col min="13313" max="13313" width="10.42578125" style="179" customWidth="1"/>
    <col min="13314" max="13314" width="45" style="179" customWidth="1"/>
    <col min="13315" max="13315" width="11.7109375" style="179" customWidth="1"/>
    <col min="13316" max="13316" width="18.85546875" style="179" customWidth="1"/>
    <col min="13317" max="13567" width="9" style="179"/>
    <col min="13568" max="13568" width="2.140625" style="179" customWidth="1"/>
    <col min="13569" max="13569" width="10.42578125" style="179" customWidth="1"/>
    <col min="13570" max="13570" width="45" style="179" customWidth="1"/>
    <col min="13571" max="13571" width="11.7109375" style="179" customWidth="1"/>
    <col min="13572" max="13572" width="18.85546875" style="179" customWidth="1"/>
    <col min="13573" max="13823" width="9" style="179"/>
    <col min="13824" max="13824" width="2.140625" style="179" customWidth="1"/>
    <col min="13825" max="13825" width="10.42578125" style="179" customWidth="1"/>
    <col min="13826" max="13826" width="45" style="179" customWidth="1"/>
    <col min="13827" max="13827" width="11.7109375" style="179" customWidth="1"/>
    <col min="13828" max="13828" width="18.85546875" style="179" customWidth="1"/>
    <col min="13829" max="14079" width="9" style="179"/>
    <col min="14080" max="14080" width="2.140625" style="179" customWidth="1"/>
    <col min="14081" max="14081" width="10.42578125" style="179" customWidth="1"/>
    <col min="14082" max="14082" width="45" style="179" customWidth="1"/>
    <col min="14083" max="14083" width="11.7109375" style="179" customWidth="1"/>
    <col min="14084" max="14084" width="18.85546875" style="179" customWidth="1"/>
    <col min="14085" max="14335" width="9" style="179"/>
    <col min="14336" max="14336" width="2.140625" style="179" customWidth="1"/>
    <col min="14337" max="14337" width="10.42578125" style="179" customWidth="1"/>
    <col min="14338" max="14338" width="45" style="179" customWidth="1"/>
    <col min="14339" max="14339" width="11.7109375" style="179" customWidth="1"/>
    <col min="14340" max="14340" width="18.85546875" style="179" customWidth="1"/>
    <col min="14341" max="14591" width="9" style="179"/>
    <col min="14592" max="14592" width="2.140625" style="179" customWidth="1"/>
    <col min="14593" max="14593" width="10.42578125" style="179" customWidth="1"/>
    <col min="14594" max="14594" width="45" style="179" customWidth="1"/>
    <col min="14595" max="14595" width="11.7109375" style="179" customWidth="1"/>
    <col min="14596" max="14596" width="18.85546875" style="179" customWidth="1"/>
    <col min="14597" max="14847" width="9" style="179"/>
    <col min="14848" max="14848" width="2.140625" style="179" customWidth="1"/>
    <col min="14849" max="14849" width="10.42578125" style="179" customWidth="1"/>
    <col min="14850" max="14850" width="45" style="179" customWidth="1"/>
    <col min="14851" max="14851" width="11.7109375" style="179" customWidth="1"/>
    <col min="14852" max="14852" width="18.85546875" style="179" customWidth="1"/>
    <col min="14853" max="15103" width="9" style="179"/>
    <col min="15104" max="15104" width="2.140625" style="179" customWidth="1"/>
    <col min="15105" max="15105" width="10.42578125" style="179" customWidth="1"/>
    <col min="15106" max="15106" width="45" style="179" customWidth="1"/>
    <col min="15107" max="15107" width="11.7109375" style="179" customWidth="1"/>
    <col min="15108" max="15108" width="18.85546875" style="179" customWidth="1"/>
    <col min="15109" max="15359" width="9" style="179"/>
    <col min="15360" max="15360" width="2.140625" style="179" customWidth="1"/>
    <col min="15361" max="15361" width="10.42578125" style="179" customWidth="1"/>
    <col min="15362" max="15362" width="45" style="179" customWidth="1"/>
    <col min="15363" max="15363" width="11.7109375" style="179" customWidth="1"/>
    <col min="15364" max="15364" width="18.85546875" style="179" customWidth="1"/>
    <col min="15365" max="15615" width="9" style="179"/>
    <col min="15616" max="15616" width="2.140625" style="179" customWidth="1"/>
    <col min="15617" max="15617" width="10.42578125" style="179" customWidth="1"/>
    <col min="15618" max="15618" width="45" style="179" customWidth="1"/>
    <col min="15619" max="15619" width="11.7109375" style="179" customWidth="1"/>
    <col min="15620" max="15620" width="18.85546875" style="179" customWidth="1"/>
    <col min="15621" max="15871" width="9" style="179"/>
    <col min="15872" max="15872" width="2.140625" style="179" customWidth="1"/>
    <col min="15873" max="15873" width="10.42578125" style="179" customWidth="1"/>
    <col min="15874" max="15874" width="45" style="179" customWidth="1"/>
    <col min="15875" max="15875" width="11.7109375" style="179" customWidth="1"/>
    <col min="15876" max="15876" width="18.85546875" style="179" customWidth="1"/>
    <col min="15877" max="16127" width="9" style="179"/>
    <col min="16128" max="16128" width="2.140625" style="179" customWidth="1"/>
    <col min="16129" max="16129" width="10.42578125" style="179" customWidth="1"/>
    <col min="16130" max="16130" width="45" style="179" customWidth="1"/>
    <col min="16131" max="16131" width="11.7109375" style="179" customWidth="1"/>
    <col min="16132" max="16132" width="18.85546875" style="179" customWidth="1"/>
    <col min="16133" max="16384" width="9" style="179"/>
  </cols>
  <sheetData>
    <row r="1" spans="1:4" ht="56.85" customHeight="1" x14ac:dyDescent="0.2">
      <c r="A1" s="190" t="s">
        <v>293</v>
      </c>
      <c r="B1" s="190" t="s">
        <v>294</v>
      </c>
      <c r="C1" s="191" t="s">
        <v>281</v>
      </c>
      <c r="D1" s="191" t="s">
        <v>295</v>
      </c>
    </row>
    <row r="2" spans="1:4" ht="56.85" customHeight="1" x14ac:dyDescent="0.25">
      <c r="A2" s="195" t="s">
        <v>296</v>
      </c>
      <c r="B2" s="195" t="s">
        <v>300</v>
      </c>
      <c r="C2" s="195" t="s">
        <v>303</v>
      </c>
      <c r="D2" s="192">
        <f>'1.SKLOP PLINOVOD'!G10</f>
        <v>0</v>
      </c>
    </row>
    <row r="3" spans="1:4" ht="56.85" customHeight="1" x14ac:dyDescent="0.25">
      <c r="A3" s="196" t="s">
        <v>298</v>
      </c>
      <c r="B3" s="196" t="s">
        <v>301</v>
      </c>
      <c r="C3" s="196" t="s">
        <v>304</v>
      </c>
      <c r="D3" s="193">
        <f>'1. SKLOP VROČEVOD'!G9</f>
        <v>0</v>
      </c>
    </row>
    <row r="4" spans="1:4" ht="56.85" customHeight="1" x14ac:dyDescent="0.25">
      <c r="A4" s="199" t="s">
        <v>299</v>
      </c>
      <c r="B4" s="199" t="s">
        <v>302</v>
      </c>
      <c r="C4" s="199" t="s">
        <v>305</v>
      </c>
      <c r="D4" s="200">
        <f>'2. SKLOP'!G19</f>
        <v>0</v>
      </c>
    </row>
    <row r="5" spans="1:4" ht="56.85" customHeight="1" x14ac:dyDescent="0.25">
      <c r="A5" s="194"/>
      <c r="B5"/>
      <c r="C5" s="197" t="s">
        <v>297</v>
      </c>
      <c r="D5" s="198">
        <f>SUM(D2:D4)</f>
        <v>0</v>
      </c>
    </row>
  </sheetData>
  <sheetProtection algorithmName="SHA-512" hashValue="/KsCpPEYx/O4CTXAbuPATeC6/0+h5I5kEwn21HJcWCKC1z39Vb3Y1xu0s3TRnYxUUF0mfN51Zm70sJf0vTYiNw==" saltValue="W0VnfEvo7SmKBMltyeA2wQ==" spinCount="100000" sheet="1" objects="1" scenarios="1"/>
  <pageMargins left="0.78740157480314965" right="0.27559055118110237" top="0.86614173228346458" bottom="0.74803149606299213" header="0.31496062992125984" footer="0.31496062992125984"/>
  <pageSetup paperSize="9" fitToHeight="0" orientation="portrait" r:id="rId1"/>
  <headerFooter alignWithMargins="0">
    <oddHeader xml:space="preserve">&amp;L&amp;"Arial,Navadno"&amp;8ENERGETIKA LJUBLJANA d.o.o.
JPE-SIR-334/23
</oddHeader>
    <oddFooter>&amp;C&amp;"Arial,Navadno"&amp;P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1"/>
  <sheetViews>
    <sheetView topLeftCell="A139" zoomScaleNormal="100" zoomScaleSheetLayoutView="115" workbookViewId="0">
      <selection activeCell="E148" sqref="E148"/>
    </sheetView>
  </sheetViews>
  <sheetFormatPr defaultColWidth="9.140625" defaultRowHeight="12.75" x14ac:dyDescent="0.2"/>
  <cols>
    <col min="1" max="1" width="5.7109375" style="27" customWidth="1"/>
    <col min="2" max="2" width="50.7109375" style="72" customWidth="1"/>
    <col min="3" max="3" width="7.7109375" style="30" customWidth="1"/>
    <col min="4" max="4" width="4.7109375" style="31" customWidth="1"/>
    <col min="5" max="5" width="11.7109375" style="29" customWidth="1"/>
    <col min="6" max="6" width="12.7109375" style="30" customWidth="1"/>
    <col min="7" max="16384" width="9.140625" style="31"/>
  </cols>
  <sheetData>
    <row r="1" spans="1:6" x14ac:dyDescent="0.2">
      <c r="A1" s="26" t="s">
        <v>306</v>
      </c>
      <c r="B1" s="66" t="s">
        <v>8</v>
      </c>
      <c r="C1" s="27"/>
      <c r="D1" s="28"/>
    </row>
    <row r="2" spans="1:6" x14ac:dyDescent="0.2">
      <c r="A2" s="26" t="s">
        <v>327</v>
      </c>
      <c r="B2" s="66" t="s">
        <v>9</v>
      </c>
      <c r="C2" s="27"/>
      <c r="D2" s="28"/>
    </row>
    <row r="3" spans="1:6" x14ac:dyDescent="0.2">
      <c r="A3" s="26" t="s">
        <v>326</v>
      </c>
      <c r="B3" s="66" t="s">
        <v>307</v>
      </c>
      <c r="C3" s="27"/>
      <c r="D3" s="28"/>
    </row>
    <row r="4" spans="1:6" x14ac:dyDescent="0.2">
      <c r="A4" s="26"/>
      <c r="B4" s="66" t="s">
        <v>308</v>
      </c>
      <c r="C4" s="27"/>
      <c r="D4" s="28"/>
    </row>
    <row r="5" spans="1:6" ht="76.5" x14ac:dyDescent="0.2">
      <c r="A5" s="101" t="s">
        <v>0</v>
      </c>
      <c r="B5" s="102" t="s">
        <v>31</v>
      </c>
      <c r="C5" s="103" t="s">
        <v>10</v>
      </c>
      <c r="D5" s="103" t="s">
        <v>11</v>
      </c>
      <c r="E5" s="104" t="s">
        <v>35</v>
      </c>
      <c r="F5" s="104" t="s">
        <v>36</v>
      </c>
    </row>
    <row r="6" spans="1:6" x14ac:dyDescent="0.2">
      <c r="A6" s="88">
        <v>1</v>
      </c>
      <c r="B6" s="67"/>
      <c r="C6" s="32"/>
      <c r="D6" s="33"/>
      <c r="E6" s="34"/>
      <c r="F6" s="32"/>
    </row>
    <row r="7" spans="1:6" x14ac:dyDescent="0.2">
      <c r="A7" s="168"/>
      <c r="B7" s="169" t="s">
        <v>98</v>
      </c>
      <c r="C7" s="58"/>
      <c r="D7" s="57"/>
      <c r="E7" s="153"/>
      <c r="F7" s="58"/>
    </row>
    <row r="8" spans="1:6" x14ac:dyDescent="0.2">
      <c r="A8" s="168"/>
      <c r="B8" s="225" t="s">
        <v>229</v>
      </c>
      <c r="C8" s="225"/>
      <c r="D8" s="225"/>
      <c r="E8" s="225"/>
      <c r="F8" s="225"/>
    </row>
    <row r="9" spans="1:6" x14ac:dyDescent="0.2">
      <c r="A9" s="168"/>
      <c r="B9" s="225"/>
      <c r="C9" s="225"/>
      <c r="D9" s="225"/>
      <c r="E9" s="225"/>
      <c r="F9" s="225"/>
    </row>
    <row r="10" spans="1:6" x14ac:dyDescent="0.2">
      <c r="A10" s="168"/>
      <c r="B10" s="189"/>
      <c r="C10" s="189"/>
      <c r="D10" s="189"/>
      <c r="E10" s="189"/>
      <c r="F10" s="189"/>
    </row>
    <row r="11" spans="1:6" x14ac:dyDescent="0.2">
      <c r="A11" s="168"/>
      <c r="B11" s="177" t="s">
        <v>309</v>
      </c>
      <c r="C11" s="189"/>
      <c r="D11" s="189"/>
      <c r="E11" s="189"/>
      <c r="F11" s="189"/>
    </row>
    <row r="12" spans="1:6" x14ac:dyDescent="0.2">
      <c r="A12" s="168"/>
      <c r="B12" s="177" t="s">
        <v>310</v>
      </c>
      <c r="C12" s="189"/>
      <c r="D12" s="189"/>
      <c r="E12" s="189"/>
      <c r="F12" s="189"/>
    </row>
    <row r="13" spans="1:6" x14ac:dyDescent="0.2">
      <c r="A13" s="168"/>
      <c r="B13" s="167"/>
      <c r="C13" s="58"/>
      <c r="D13" s="57"/>
      <c r="E13" s="153"/>
      <c r="F13" s="58"/>
    </row>
    <row r="14" spans="1:6" x14ac:dyDescent="0.2">
      <c r="A14" s="88"/>
      <c r="B14" s="67"/>
      <c r="C14" s="32"/>
      <c r="D14" s="33"/>
      <c r="E14" s="34"/>
      <c r="F14" s="32"/>
    </row>
    <row r="15" spans="1:6" x14ac:dyDescent="0.2">
      <c r="A15" s="89">
        <f>COUNT(A6+1)</f>
        <v>1</v>
      </c>
      <c r="B15" s="41" t="s">
        <v>12</v>
      </c>
      <c r="C15" s="38"/>
      <c r="D15" s="22"/>
      <c r="E15" s="37"/>
      <c r="F15" s="37"/>
    </row>
    <row r="16" spans="1:6" ht="38.25" x14ac:dyDescent="0.2">
      <c r="A16" s="89"/>
      <c r="B16" s="42" t="s">
        <v>44</v>
      </c>
      <c r="C16" s="38"/>
      <c r="D16" s="22"/>
      <c r="E16" s="231"/>
      <c r="F16" s="37"/>
    </row>
    <row r="17" spans="1:6" ht="14.25" x14ac:dyDescent="0.2">
      <c r="A17" s="89"/>
      <c r="B17" s="42"/>
      <c r="C17" s="52">
        <v>29</v>
      </c>
      <c r="D17" s="22" t="s">
        <v>34</v>
      </c>
      <c r="E17" s="47"/>
      <c r="F17" s="37">
        <f>C17*E17</f>
        <v>0</v>
      </c>
    </row>
    <row r="18" spans="1:6" x14ac:dyDescent="0.2">
      <c r="A18" s="91"/>
      <c r="B18" s="69"/>
      <c r="C18" s="53"/>
      <c r="D18" s="54"/>
      <c r="E18" s="226"/>
      <c r="F18" s="55"/>
    </row>
    <row r="19" spans="1:6" x14ac:dyDescent="0.2">
      <c r="A19" s="90"/>
      <c r="B19" s="68"/>
      <c r="C19" s="56"/>
      <c r="D19" s="50"/>
      <c r="E19" s="229"/>
      <c r="F19" s="49"/>
    </row>
    <row r="20" spans="1:6" x14ac:dyDescent="0.2">
      <c r="A20" s="89">
        <f>COUNT($A$15:A19)+1</f>
        <v>2</v>
      </c>
      <c r="B20" s="41" t="s">
        <v>311</v>
      </c>
      <c r="C20" s="52"/>
      <c r="D20" s="22"/>
      <c r="E20" s="231"/>
      <c r="F20" s="38"/>
    </row>
    <row r="21" spans="1:6" ht="51" x14ac:dyDescent="0.2">
      <c r="A21" s="89"/>
      <c r="B21" s="42" t="s">
        <v>312</v>
      </c>
      <c r="C21" s="52"/>
      <c r="D21" s="22"/>
      <c r="E21" s="231"/>
      <c r="F21" s="38"/>
    </row>
    <row r="22" spans="1:6" ht="14.25" x14ac:dyDescent="0.2">
      <c r="A22" s="89"/>
      <c r="B22" s="142"/>
      <c r="C22" s="52">
        <v>3</v>
      </c>
      <c r="D22" s="22" t="s">
        <v>40</v>
      </c>
      <c r="E22" s="47"/>
      <c r="F22" s="37">
        <f>C22*E22</f>
        <v>0</v>
      </c>
    </row>
    <row r="23" spans="1:6" x14ac:dyDescent="0.2">
      <c r="A23" s="91"/>
      <c r="B23" s="141"/>
      <c r="C23" s="53"/>
      <c r="D23" s="54"/>
      <c r="E23" s="226"/>
      <c r="F23" s="55"/>
    </row>
    <row r="24" spans="1:6" x14ac:dyDescent="0.2">
      <c r="A24" s="90"/>
      <c r="B24" s="143"/>
      <c r="C24" s="56"/>
      <c r="D24" s="50"/>
      <c r="E24" s="229"/>
      <c r="F24" s="51"/>
    </row>
    <row r="25" spans="1:6" x14ac:dyDescent="0.2">
      <c r="A25" s="89">
        <f>COUNT($A$11:A24)+1</f>
        <v>3</v>
      </c>
      <c r="B25" s="41" t="s">
        <v>313</v>
      </c>
      <c r="C25" s="52"/>
      <c r="D25" s="22"/>
      <c r="E25" s="231"/>
      <c r="F25" s="38"/>
    </row>
    <row r="26" spans="1:6" ht="38.25" x14ac:dyDescent="0.2">
      <c r="A26" s="89"/>
      <c r="B26" s="42" t="s">
        <v>314</v>
      </c>
      <c r="C26" s="52"/>
      <c r="D26" s="22"/>
      <c r="E26" s="231"/>
      <c r="F26" s="38"/>
    </row>
    <row r="27" spans="1:6" ht="38.25" x14ac:dyDescent="0.2">
      <c r="A27" s="89"/>
      <c r="B27" s="42" t="s">
        <v>315</v>
      </c>
      <c r="C27" s="52">
        <v>12</v>
      </c>
      <c r="D27" s="22" t="s">
        <v>40</v>
      </c>
      <c r="E27" s="47"/>
      <c r="F27" s="37">
        <f>C27*E27</f>
        <v>0</v>
      </c>
    </row>
    <row r="28" spans="1:6" ht="38.25" x14ac:dyDescent="0.2">
      <c r="A28" s="89"/>
      <c r="B28" s="42" t="s">
        <v>316</v>
      </c>
      <c r="C28" s="52">
        <v>10</v>
      </c>
      <c r="D28" s="22" t="s">
        <v>40</v>
      </c>
      <c r="E28" s="47"/>
      <c r="F28" s="37">
        <f>C28*E28</f>
        <v>0</v>
      </c>
    </row>
    <row r="29" spans="1:6" x14ac:dyDescent="0.2">
      <c r="A29" s="91"/>
      <c r="B29" s="175"/>
      <c r="C29" s="53"/>
      <c r="D29" s="54"/>
      <c r="E29" s="226"/>
      <c r="F29" s="55"/>
    </row>
    <row r="30" spans="1:6" x14ac:dyDescent="0.2">
      <c r="A30" s="90"/>
      <c r="B30" s="143"/>
      <c r="C30" s="56"/>
      <c r="D30" s="50"/>
      <c r="E30" s="229"/>
      <c r="F30" s="51"/>
    </row>
    <row r="31" spans="1:6" x14ac:dyDescent="0.2">
      <c r="A31" s="89">
        <f>COUNT($A$15:A30)+1</f>
        <v>4</v>
      </c>
      <c r="B31" s="41" t="s">
        <v>260</v>
      </c>
      <c r="C31" s="52"/>
      <c r="D31" s="22"/>
      <c r="E31" s="231"/>
      <c r="F31" s="38"/>
    </row>
    <row r="32" spans="1:6" ht="51" x14ac:dyDescent="0.2">
      <c r="A32" s="89"/>
      <c r="B32" s="42" t="s">
        <v>259</v>
      </c>
      <c r="C32" s="52"/>
      <c r="D32" s="166"/>
      <c r="E32" s="232"/>
      <c r="F32" s="38"/>
    </row>
    <row r="33" spans="1:6" ht="14.25" x14ac:dyDescent="0.2">
      <c r="A33" s="89"/>
      <c r="B33" s="41"/>
      <c r="C33" s="52">
        <v>24</v>
      </c>
      <c r="D33" s="22" t="s">
        <v>40</v>
      </c>
      <c r="E33" s="47"/>
      <c r="F33" s="37">
        <f>C33*E33</f>
        <v>0</v>
      </c>
    </row>
    <row r="34" spans="1:6" x14ac:dyDescent="0.2">
      <c r="A34" s="91"/>
      <c r="B34" s="175"/>
      <c r="C34" s="53"/>
      <c r="D34" s="54"/>
      <c r="E34" s="226"/>
      <c r="F34" s="55"/>
    </row>
    <row r="35" spans="1:6" x14ac:dyDescent="0.2">
      <c r="A35" s="90"/>
      <c r="B35" s="143"/>
      <c r="C35" s="56"/>
      <c r="D35" s="50"/>
      <c r="E35" s="229"/>
      <c r="F35" s="51"/>
    </row>
    <row r="36" spans="1:6" x14ac:dyDescent="0.2">
      <c r="A36" s="89">
        <f>COUNT($A$15:A35)+1</f>
        <v>5</v>
      </c>
      <c r="B36" s="41" t="s">
        <v>317</v>
      </c>
      <c r="C36" s="52"/>
      <c r="D36" s="22"/>
      <c r="E36" s="231"/>
      <c r="F36" s="38"/>
    </row>
    <row r="37" spans="1:6" ht="51" x14ac:dyDescent="0.2">
      <c r="A37" s="89"/>
      <c r="B37" s="42" t="s">
        <v>318</v>
      </c>
      <c r="C37" s="52"/>
      <c r="D37" s="166"/>
      <c r="E37" s="232"/>
      <c r="F37" s="38"/>
    </row>
    <row r="38" spans="1:6" x14ac:dyDescent="0.2">
      <c r="A38" s="89"/>
      <c r="B38" s="41"/>
      <c r="C38" s="52">
        <v>2</v>
      </c>
      <c r="D38" s="22" t="s">
        <v>169</v>
      </c>
      <c r="E38" s="47"/>
      <c r="F38" s="37">
        <f>C38*E38</f>
        <v>0</v>
      </c>
    </row>
    <row r="39" spans="1:6" x14ac:dyDescent="0.2">
      <c r="A39" s="91"/>
      <c r="B39" s="175"/>
      <c r="C39" s="53"/>
      <c r="D39" s="54"/>
      <c r="E39" s="226"/>
      <c r="F39" s="55"/>
    </row>
    <row r="40" spans="1:6" x14ac:dyDescent="0.2">
      <c r="A40" s="90"/>
      <c r="B40" s="143"/>
      <c r="C40" s="56"/>
      <c r="D40" s="50"/>
      <c r="E40" s="229"/>
      <c r="F40" s="51"/>
    </row>
    <row r="41" spans="1:6" x14ac:dyDescent="0.2">
      <c r="A41" s="89">
        <f>COUNT($A$15:A40)+1</f>
        <v>6</v>
      </c>
      <c r="B41" s="41" t="s">
        <v>319</v>
      </c>
      <c r="C41" s="52"/>
      <c r="D41" s="22"/>
      <c r="E41" s="231"/>
      <c r="F41" s="38"/>
    </row>
    <row r="42" spans="1:6" ht="38.25" x14ac:dyDescent="0.2">
      <c r="A42" s="89"/>
      <c r="B42" s="42" t="s">
        <v>320</v>
      </c>
      <c r="C42" s="52"/>
      <c r="D42" s="22"/>
      <c r="E42" s="231"/>
      <c r="F42" s="38"/>
    </row>
    <row r="43" spans="1:6" ht="14.25" x14ac:dyDescent="0.2">
      <c r="A43" s="89"/>
      <c r="B43" s="42"/>
      <c r="C43" s="52">
        <v>15</v>
      </c>
      <c r="D43" s="22" t="s">
        <v>40</v>
      </c>
      <c r="E43" s="47"/>
      <c r="F43" s="37">
        <f>C43*E43</f>
        <v>0</v>
      </c>
    </row>
    <row r="44" spans="1:6" x14ac:dyDescent="0.2">
      <c r="A44" s="91"/>
      <c r="B44" s="69"/>
      <c r="C44" s="53"/>
      <c r="D44" s="54"/>
      <c r="E44" s="226"/>
      <c r="F44" s="55"/>
    </row>
    <row r="45" spans="1:6" x14ac:dyDescent="0.2">
      <c r="A45" s="90"/>
      <c r="B45" s="68"/>
      <c r="C45" s="56"/>
      <c r="D45" s="50"/>
      <c r="E45" s="229"/>
      <c r="F45" s="49"/>
    </row>
    <row r="46" spans="1:6" x14ac:dyDescent="0.2">
      <c r="A46" s="89">
        <f>COUNT($A$15:A45)+1</f>
        <v>7</v>
      </c>
      <c r="B46" s="41" t="s">
        <v>216</v>
      </c>
      <c r="C46" s="52"/>
      <c r="D46" s="22"/>
      <c r="E46" s="231"/>
      <c r="F46" s="38"/>
    </row>
    <row r="47" spans="1:6" ht="38.25" x14ac:dyDescent="0.2">
      <c r="A47" s="89"/>
      <c r="B47" s="42" t="s">
        <v>215</v>
      </c>
      <c r="C47" s="52"/>
      <c r="D47" s="22"/>
      <c r="E47" s="231"/>
      <c r="F47" s="38"/>
    </row>
    <row r="48" spans="1:6" ht="14.25" x14ac:dyDescent="0.2">
      <c r="A48" s="89"/>
      <c r="B48" s="42"/>
      <c r="C48" s="52">
        <v>7</v>
      </c>
      <c r="D48" s="22" t="s">
        <v>34</v>
      </c>
      <c r="E48" s="47"/>
      <c r="F48" s="37">
        <f>C48*E48</f>
        <v>0</v>
      </c>
    </row>
    <row r="49" spans="1:6" x14ac:dyDescent="0.2">
      <c r="A49" s="91"/>
      <c r="B49" s="69"/>
      <c r="C49" s="53"/>
      <c r="D49" s="54"/>
      <c r="E49" s="226"/>
      <c r="F49" s="55"/>
    </row>
    <row r="50" spans="1:6" x14ac:dyDescent="0.2">
      <c r="A50" s="90"/>
      <c r="B50" s="68"/>
      <c r="C50" s="56"/>
      <c r="D50" s="50"/>
      <c r="E50" s="229"/>
      <c r="F50" s="49"/>
    </row>
    <row r="51" spans="1:6" x14ac:dyDescent="0.2">
      <c r="A51" s="89">
        <f>COUNT($A$15:A50)+1</f>
        <v>8</v>
      </c>
      <c r="B51" s="41" t="s">
        <v>258</v>
      </c>
      <c r="C51" s="52"/>
      <c r="D51" s="39"/>
      <c r="E51" s="233"/>
      <c r="F51" s="38"/>
    </row>
    <row r="52" spans="1:6" ht="51" x14ac:dyDescent="0.2">
      <c r="A52" s="89"/>
      <c r="B52" s="42" t="s">
        <v>257</v>
      </c>
      <c r="C52" s="52"/>
      <c r="D52" s="39"/>
      <c r="E52" s="233"/>
      <c r="F52" s="38"/>
    </row>
    <row r="53" spans="1:6" ht="14.25" x14ac:dyDescent="0.2">
      <c r="A53" s="89"/>
      <c r="B53" s="42"/>
      <c r="C53" s="52">
        <v>30</v>
      </c>
      <c r="D53" s="39" t="s">
        <v>40</v>
      </c>
      <c r="E53" s="48"/>
      <c r="F53" s="37">
        <f>C53*E53</f>
        <v>0</v>
      </c>
    </row>
    <row r="54" spans="1:6" x14ac:dyDescent="0.2">
      <c r="A54" s="91"/>
      <c r="B54" s="69"/>
      <c r="C54" s="53"/>
      <c r="D54" s="77"/>
      <c r="E54" s="230"/>
      <c r="F54" s="55"/>
    </row>
    <row r="55" spans="1:6" x14ac:dyDescent="0.2">
      <c r="A55" s="90"/>
      <c r="B55" s="68"/>
      <c r="C55" s="56"/>
      <c r="D55" s="50"/>
      <c r="E55" s="229"/>
      <c r="F55" s="49"/>
    </row>
    <row r="56" spans="1:6" ht="25.5" x14ac:dyDescent="0.2">
      <c r="A56" s="89">
        <f>COUNT($A$15:A55)+1</f>
        <v>9</v>
      </c>
      <c r="B56" s="41" t="s">
        <v>212</v>
      </c>
      <c r="C56" s="52"/>
      <c r="D56" s="22"/>
      <c r="E56" s="231"/>
      <c r="F56" s="38"/>
    </row>
    <row r="57" spans="1:6" ht="51" x14ac:dyDescent="0.2">
      <c r="A57" s="89"/>
      <c r="B57" s="42" t="s">
        <v>211</v>
      </c>
      <c r="C57" s="52"/>
      <c r="D57" s="22"/>
      <c r="E57" s="231"/>
      <c r="F57" s="38"/>
    </row>
    <row r="58" spans="1:6" ht="14.25" x14ac:dyDescent="0.2">
      <c r="A58" s="89"/>
      <c r="B58" s="42"/>
      <c r="C58" s="52">
        <v>40</v>
      </c>
      <c r="D58" s="39" t="s">
        <v>40</v>
      </c>
      <c r="E58" s="48"/>
      <c r="F58" s="37">
        <f>C58*E58</f>
        <v>0</v>
      </c>
    </row>
    <row r="59" spans="1:6" x14ac:dyDescent="0.2">
      <c r="A59" s="91"/>
      <c r="B59" s="69"/>
      <c r="C59" s="53"/>
      <c r="D59" s="77"/>
      <c r="E59" s="230"/>
      <c r="F59" s="55"/>
    </row>
    <row r="60" spans="1:6" x14ac:dyDescent="0.2">
      <c r="A60" s="90"/>
      <c r="B60" s="68"/>
      <c r="C60" s="56"/>
      <c r="D60" s="50"/>
      <c r="E60" s="229"/>
      <c r="F60" s="49"/>
    </row>
    <row r="61" spans="1:6" x14ac:dyDescent="0.2">
      <c r="A61" s="89">
        <f>COUNT($A$15:A60)+1</f>
        <v>10</v>
      </c>
      <c r="B61" s="165" t="s">
        <v>210</v>
      </c>
      <c r="C61" s="52"/>
      <c r="D61" s="163"/>
      <c r="E61" s="234"/>
      <c r="F61" s="164"/>
    </row>
    <row r="62" spans="1:6" ht="51" x14ac:dyDescent="0.2">
      <c r="A62" s="89"/>
      <c r="B62" s="42" t="s">
        <v>209</v>
      </c>
      <c r="C62" s="52"/>
      <c r="D62" s="163"/>
      <c r="E62" s="234"/>
      <c r="F62" s="162"/>
    </row>
    <row r="63" spans="1:6" ht="14.25" x14ac:dyDescent="0.2">
      <c r="A63" s="89"/>
      <c r="B63" s="42"/>
      <c r="C63" s="52">
        <v>10</v>
      </c>
      <c r="D63" s="22" t="s">
        <v>34</v>
      </c>
      <c r="E63" s="47"/>
      <c r="F63" s="37">
        <f>E63*C63</f>
        <v>0</v>
      </c>
    </row>
    <row r="64" spans="1:6" x14ac:dyDescent="0.2">
      <c r="A64" s="91"/>
      <c r="B64" s="69"/>
      <c r="C64" s="53"/>
      <c r="D64" s="54"/>
      <c r="E64" s="226"/>
      <c r="F64" s="55"/>
    </row>
    <row r="65" spans="1:6" x14ac:dyDescent="0.2">
      <c r="A65" s="90"/>
      <c r="B65" s="68"/>
      <c r="C65" s="56"/>
      <c r="D65" s="50"/>
      <c r="E65" s="229"/>
      <c r="F65" s="49"/>
    </row>
    <row r="66" spans="1:6" x14ac:dyDescent="0.2">
      <c r="A66" s="89">
        <f>COUNT($A$15:A65)+1</f>
        <v>11</v>
      </c>
      <c r="B66" s="160" t="s">
        <v>204</v>
      </c>
      <c r="C66" s="52"/>
      <c r="D66" s="22"/>
      <c r="E66" s="231"/>
      <c r="F66" s="38"/>
    </row>
    <row r="67" spans="1:6" ht="63.75" x14ac:dyDescent="0.2">
      <c r="A67" s="89"/>
      <c r="B67" s="42" t="s">
        <v>203</v>
      </c>
      <c r="C67" s="52"/>
      <c r="D67" s="22"/>
      <c r="E67" s="231"/>
      <c r="F67" s="38"/>
    </row>
    <row r="68" spans="1:6" ht="14.25" x14ac:dyDescent="0.2">
      <c r="A68" s="89"/>
      <c r="B68" s="157"/>
      <c r="C68" s="52">
        <v>3</v>
      </c>
      <c r="D68" s="22" t="s">
        <v>34</v>
      </c>
      <c r="E68" s="47"/>
      <c r="F68" s="37">
        <f>E68*C68</f>
        <v>0</v>
      </c>
    </row>
    <row r="69" spans="1:6" x14ac:dyDescent="0.2">
      <c r="A69" s="91"/>
      <c r="B69" s="156"/>
      <c r="C69" s="53"/>
      <c r="D69" s="54"/>
      <c r="E69" s="226"/>
      <c r="F69" s="55"/>
    </row>
    <row r="70" spans="1:6" x14ac:dyDescent="0.2">
      <c r="A70" s="90"/>
      <c r="B70" s="68"/>
      <c r="C70" s="56"/>
      <c r="D70" s="50"/>
      <c r="E70" s="229"/>
      <c r="F70" s="51"/>
    </row>
    <row r="71" spans="1:6" x14ac:dyDescent="0.2">
      <c r="A71" s="89">
        <f>COUNT($A$15:A70)+1</f>
        <v>12</v>
      </c>
      <c r="B71" s="79" t="s">
        <v>200</v>
      </c>
      <c r="C71" s="52"/>
      <c r="D71" s="22"/>
      <c r="E71" s="231"/>
      <c r="F71" s="37"/>
    </row>
    <row r="72" spans="1:6" ht="63.75" x14ac:dyDescent="0.2">
      <c r="A72" s="89"/>
      <c r="B72" s="42" t="s">
        <v>199</v>
      </c>
      <c r="C72" s="52"/>
      <c r="D72" s="22"/>
      <c r="E72" s="231"/>
      <c r="F72" s="37"/>
    </row>
    <row r="73" spans="1:6" ht="14.25" x14ac:dyDescent="0.2">
      <c r="A73" s="89"/>
      <c r="B73" s="42"/>
      <c r="C73" s="52">
        <v>20</v>
      </c>
      <c r="D73" s="22" t="s">
        <v>40</v>
      </c>
      <c r="E73" s="47"/>
      <c r="F73" s="37">
        <f>C73*E73</f>
        <v>0</v>
      </c>
    </row>
    <row r="74" spans="1:6" x14ac:dyDescent="0.2">
      <c r="A74" s="91"/>
      <c r="B74" s="69"/>
      <c r="C74" s="53"/>
      <c r="D74" s="54"/>
      <c r="E74" s="226"/>
      <c r="F74" s="55"/>
    </row>
    <row r="75" spans="1:6" x14ac:dyDescent="0.2">
      <c r="A75" s="90"/>
      <c r="B75" s="68"/>
      <c r="C75" s="56"/>
      <c r="D75" s="50"/>
      <c r="E75" s="229"/>
      <c r="F75" s="51"/>
    </row>
    <row r="76" spans="1:6" x14ac:dyDescent="0.2">
      <c r="A76" s="89">
        <f>COUNT($A$15:A75)+1</f>
        <v>13</v>
      </c>
      <c r="B76" s="41" t="s">
        <v>14</v>
      </c>
      <c r="C76" s="52"/>
      <c r="D76" s="22"/>
      <c r="E76" s="231"/>
      <c r="F76" s="37"/>
    </row>
    <row r="77" spans="1:6" ht="63.75" x14ac:dyDescent="0.2">
      <c r="A77" s="89"/>
      <c r="B77" s="42" t="s">
        <v>45</v>
      </c>
      <c r="C77" s="52"/>
      <c r="D77" s="22"/>
      <c r="E77" s="231"/>
      <c r="F77" s="37"/>
    </row>
    <row r="78" spans="1:6" ht="14.25" x14ac:dyDescent="0.2">
      <c r="A78" s="89"/>
      <c r="B78" s="42"/>
      <c r="C78" s="52">
        <v>2</v>
      </c>
      <c r="D78" s="22" t="s">
        <v>40</v>
      </c>
      <c r="E78" s="47"/>
      <c r="F78" s="37">
        <f>C78*E78</f>
        <v>0</v>
      </c>
    </row>
    <row r="79" spans="1:6" x14ac:dyDescent="0.2">
      <c r="A79" s="91"/>
      <c r="B79" s="69"/>
      <c r="C79" s="53"/>
      <c r="D79" s="54"/>
      <c r="E79" s="226"/>
      <c r="F79" s="55"/>
    </row>
    <row r="80" spans="1:6" x14ac:dyDescent="0.2">
      <c r="A80" s="96"/>
      <c r="B80" s="73"/>
      <c r="C80" s="56"/>
      <c r="D80" s="50"/>
      <c r="E80" s="229"/>
      <c r="F80" s="51"/>
    </row>
    <row r="81" spans="1:6" x14ac:dyDescent="0.2">
      <c r="A81" s="89">
        <f>COUNT($A$15:A80)+1</f>
        <v>14</v>
      </c>
      <c r="B81" s="171" t="s">
        <v>253</v>
      </c>
      <c r="C81" s="52"/>
      <c r="D81" s="22"/>
      <c r="E81" s="231"/>
      <c r="F81" s="37"/>
    </row>
    <row r="82" spans="1:6" ht="38.25" x14ac:dyDescent="0.2">
      <c r="A82" s="94"/>
      <c r="B82" s="42" t="s">
        <v>252</v>
      </c>
      <c r="C82" s="52"/>
      <c r="D82" s="22"/>
      <c r="E82" s="231"/>
      <c r="F82" s="37"/>
    </row>
    <row r="83" spans="1:6" x14ac:dyDescent="0.2">
      <c r="A83" s="94"/>
      <c r="B83" s="70"/>
      <c r="C83" s="52">
        <v>1</v>
      </c>
      <c r="D83" s="22" t="s">
        <v>1</v>
      </c>
      <c r="E83" s="47"/>
      <c r="F83" s="37">
        <f>C83*E83</f>
        <v>0</v>
      </c>
    </row>
    <row r="84" spans="1:6" x14ac:dyDescent="0.2">
      <c r="A84" s="95"/>
      <c r="B84" s="170"/>
      <c r="C84" s="53"/>
      <c r="D84" s="54"/>
      <c r="E84" s="226"/>
      <c r="F84" s="55"/>
    </row>
    <row r="85" spans="1:6" x14ac:dyDescent="0.2">
      <c r="A85" s="96"/>
      <c r="B85" s="73"/>
      <c r="C85" s="56"/>
      <c r="D85" s="50"/>
      <c r="E85" s="229"/>
      <c r="F85" s="51"/>
    </row>
    <row r="86" spans="1:6" x14ac:dyDescent="0.2">
      <c r="A86" s="89">
        <f>COUNT($A$15:A85)+1</f>
        <v>15</v>
      </c>
      <c r="B86" s="41" t="s">
        <v>16</v>
      </c>
      <c r="C86" s="52"/>
      <c r="D86" s="22"/>
      <c r="E86" s="231"/>
      <c r="F86" s="37"/>
    </row>
    <row r="87" spans="1:6" x14ac:dyDescent="0.2">
      <c r="A87" s="94"/>
      <c r="B87" s="42" t="s">
        <v>15</v>
      </c>
      <c r="C87" s="52"/>
      <c r="D87" s="22"/>
      <c r="E87" s="231"/>
      <c r="F87" s="38"/>
    </row>
    <row r="88" spans="1:6" ht="14.25" x14ac:dyDescent="0.2">
      <c r="A88" s="94"/>
      <c r="B88" s="42"/>
      <c r="C88" s="52">
        <v>25</v>
      </c>
      <c r="D88" s="22" t="s">
        <v>40</v>
      </c>
      <c r="E88" s="47"/>
      <c r="F88" s="37">
        <f>C88*E88</f>
        <v>0</v>
      </c>
    </row>
    <row r="89" spans="1:6" x14ac:dyDescent="0.2">
      <c r="A89" s="95"/>
      <c r="B89" s="69"/>
      <c r="C89" s="53"/>
      <c r="D89" s="54"/>
      <c r="E89" s="226"/>
      <c r="F89" s="55"/>
    </row>
    <row r="90" spans="1:6" x14ac:dyDescent="0.2">
      <c r="A90" s="96"/>
      <c r="B90" s="68"/>
      <c r="C90" s="56"/>
      <c r="D90" s="50"/>
      <c r="E90" s="229"/>
      <c r="F90" s="51"/>
    </row>
    <row r="91" spans="1:6" x14ac:dyDescent="0.2">
      <c r="A91" s="89">
        <f>COUNT($A$15:A90)+1</f>
        <v>16</v>
      </c>
      <c r="B91" s="41" t="s">
        <v>195</v>
      </c>
      <c r="C91" s="52"/>
      <c r="D91" s="22"/>
      <c r="E91" s="231"/>
      <c r="F91" s="38"/>
    </row>
    <row r="92" spans="1:6" ht="38.25" x14ac:dyDescent="0.2">
      <c r="A92" s="92"/>
      <c r="B92" s="42" t="s">
        <v>321</v>
      </c>
      <c r="C92" s="52"/>
      <c r="D92" s="22"/>
      <c r="E92" s="231"/>
      <c r="F92" s="38"/>
    </row>
    <row r="93" spans="1:6" ht="14.25" x14ac:dyDescent="0.2">
      <c r="A93" s="94"/>
      <c r="B93" s="42" t="s">
        <v>29</v>
      </c>
      <c r="C93" s="52">
        <v>9</v>
      </c>
      <c r="D93" s="22" t="s">
        <v>39</v>
      </c>
      <c r="E93" s="47"/>
      <c r="F93" s="37">
        <f>C93*E93</f>
        <v>0</v>
      </c>
    </row>
    <row r="94" spans="1:6" ht="14.25" x14ac:dyDescent="0.2">
      <c r="A94" s="94"/>
      <c r="B94" s="42" t="s">
        <v>30</v>
      </c>
      <c r="C94" s="52">
        <v>3</v>
      </c>
      <c r="D94" s="22" t="s">
        <v>39</v>
      </c>
      <c r="E94" s="47"/>
      <c r="F94" s="37">
        <f>C94*E94</f>
        <v>0</v>
      </c>
    </row>
    <row r="95" spans="1:6" x14ac:dyDescent="0.2">
      <c r="A95" s="95"/>
      <c r="B95" s="69"/>
      <c r="C95" s="53"/>
      <c r="D95" s="54"/>
      <c r="E95" s="226"/>
      <c r="F95" s="55"/>
    </row>
    <row r="96" spans="1:6" x14ac:dyDescent="0.2">
      <c r="A96" s="96"/>
      <c r="B96" s="68"/>
      <c r="C96" s="56"/>
      <c r="D96" s="50"/>
      <c r="E96" s="229"/>
      <c r="F96" s="51"/>
    </row>
    <row r="97" spans="1:6" ht="25.5" x14ac:dyDescent="0.2">
      <c r="A97" s="89">
        <f>COUNT($A$15:A96)+1</f>
        <v>17</v>
      </c>
      <c r="B97" s="41" t="s">
        <v>194</v>
      </c>
      <c r="C97" s="52"/>
      <c r="D97" s="22"/>
      <c r="E97" s="231"/>
      <c r="F97" s="37"/>
    </row>
    <row r="98" spans="1:6" ht="38.25" x14ac:dyDescent="0.2">
      <c r="A98" s="94"/>
      <c r="B98" s="42" t="s">
        <v>193</v>
      </c>
      <c r="C98" s="52"/>
      <c r="D98" s="22"/>
      <c r="E98" s="231"/>
      <c r="F98" s="37"/>
    </row>
    <row r="99" spans="1:6" ht="14.25" x14ac:dyDescent="0.2">
      <c r="A99" s="94"/>
      <c r="B99" s="42" t="s">
        <v>29</v>
      </c>
      <c r="C99" s="52">
        <v>20</v>
      </c>
      <c r="D99" s="22" t="s">
        <v>39</v>
      </c>
      <c r="E99" s="47"/>
      <c r="F99" s="37">
        <f>C99*E99</f>
        <v>0</v>
      </c>
    </row>
    <row r="100" spans="1:6" ht="14.25" x14ac:dyDescent="0.2">
      <c r="A100" s="94"/>
      <c r="B100" s="42" t="s">
        <v>30</v>
      </c>
      <c r="C100" s="52">
        <v>9</v>
      </c>
      <c r="D100" s="22" t="s">
        <v>39</v>
      </c>
      <c r="E100" s="47"/>
      <c r="F100" s="37">
        <f>C100*E100</f>
        <v>0</v>
      </c>
    </row>
    <row r="101" spans="1:6" x14ac:dyDescent="0.2">
      <c r="A101" s="95"/>
      <c r="B101" s="69"/>
      <c r="C101" s="53"/>
      <c r="D101" s="54"/>
      <c r="E101" s="226"/>
      <c r="F101" s="55"/>
    </row>
    <row r="102" spans="1:6" x14ac:dyDescent="0.2">
      <c r="A102" s="96"/>
      <c r="B102" s="68"/>
      <c r="C102" s="56"/>
      <c r="D102" s="50"/>
      <c r="E102" s="229"/>
      <c r="F102" s="51"/>
    </row>
    <row r="103" spans="1:6" x14ac:dyDescent="0.2">
      <c r="A103" s="89">
        <f>COUNT($A$15:A102)+1</f>
        <v>18</v>
      </c>
      <c r="B103" s="41" t="s">
        <v>79</v>
      </c>
      <c r="C103" s="52"/>
      <c r="D103" s="22"/>
      <c r="E103" s="231"/>
      <c r="F103" s="38"/>
    </row>
    <row r="104" spans="1:6" ht="38.25" x14ac:dyDescent="0.2">
      <c r="A104" s="94"/>
      <c r="B104" s="42" t="s">
        <v>111</v>
      </c>
      <c r="C104" s="52"/>
      <c r="D104" s="22"/>
      <c r="E104" s="231"/>
      <c r="F104" s="38"/>
    </row>
    <row r="105" spans="1:6" ht="14.25" x14ac:dyDescent="0.2">
      <c r="A105" s="94"/>
      <c r="B105" s="42"/>
      <c r="C105" s="52">
        <v>2</v>
      </c>
      <c r="D105" s="22" t="s">
        <v>39</v>
      </c>
      <c r="E105" s="47"/>
      <c r="F105" s="37">
        <f>C105*E105</f>
        <v>0</v>
      </c>
    </row>
    <row r="106" spans="1:6" x14ac:dyDescent="0.2">
      <c r="A106" s="95"/>
      <c r="B106" s="69"/>
      <c r="C106" s="53"/>
      <c r="D106" s="54"/>
      <c r="E106" s="226"/>
      <c r="F106" s="55"/>
    </row>
    <row r="107" spans="1:6" x14ac:dyDescent="0.2">
      <c r="A107" s="96"/>
      <c r="B107" s="68"/>
      <c r="C107" s="56"/>
      <c r="D107" s="50"/>
      <c r="E107" s="229"/>
      <c r="F107" s="51"/>
    </row>
    <row r="108" spans="1:6" x14ac:dyDescent="0.2">
      <c r="A108" s="89">
        <f>COUNT($A$15:A107)+1</f>
        <v>19</v>
      </c>
      <c r="B108" s="41" t="s">
        <v>246</v>
      </c>
      <c r="C108" s="52"/>
      <c r="D108" s="22"/>
      <c r="E108" s="231"/>
      <c r="F108" s="37"/>
    </row>
    <row r="109" spans="1:6" ht="38.25" x14ac:dyDescent="0.2">
      <c r="A109" s="94"/>
      <c r="B109" s="42" t="s">
        <v>191</v>
      </c>
      <c r="C109" s="52"/>
      <c r="D109" s="22"/>
      <c r="E109" s="231"/>
      <c r="F109" s="37"/>
    </row>
    <row r="110" spans="1:6" ht="14.25" x14ac:dyDescent="0.2">
      <c r="A110" s="94"/>
      <c r="B110" s="42" t="s">
        <v>322</v>
      </c>
      <c r="C110" s="52">
        <v>9</v>
      </c>
      <c r="D110" s="22" t="s">
        <v>39</v>
      </c>
      <c r="E110" s="47"/>
      <c r="F110" s="37">
        <f>C110*E110</f>
        <v>0</v>
      </c>
    </row>
    <row r="111" spans="1:6" x14ac:dyDescent="0.2">
      <c r="A111" s="95"/>
      <c r="B111" s="69"/>
      <c r="C111" s="53"/>
      <c r="D111" s="54"/>
      <c r="E111" s="226"/>
      <c r="F111" s="55"/>
    </row>
    <row r="112" spans="1:6" x14ac:dyDescent="0.2">
      <c r="A112" s="96"/>
      <c r="B112" s="68"/>
      <c r="C112" s="56"/>
      <c r="D112" s="50"/>
      <c r="E112" s="229"/>
      <c r="F112" s="51"/>
    </row>
    <row r="113" spans="1:6" x14ac:dyDescent="0.2">
      <c r="A113" s="89">
        <f>COUNT($A$15:A112)+1</f>
        <v>20</v>
      </c>
      <c r="B113" s="41" t="s">
        <v>190</v>
      </c>
      <c r="C113" s="52"/>
      <c r="D113" s="22"/>
      <c r="E113" s="231"/>
      <c r="F113" s="37"/>
    </row>
    <row r="114" spans="1:6" ht="51" x14ac:dyDescent="0.2">
      <c r="A114" s="94"/>
      <c r="B114" s="42" t="s">
        <v>189</v>
      </c>
      <c r="C114" s="52"/>
      <c r="D114" s="22"/>
      <c r="E114" s="231"/>
      <c r="F114" s="37"/>
    </row>
    <row r="115" spans="1:6" ht="14.25" x14ac:dyDescent="0.2">
      <c r="A115" s="94"/>
      <c r="B115" s="42"/>
      <c r="C115" s="52">
        <v>29</v>
      </c>
      <c r="D115" s="22" t="s">
        <v>39</v>
      </c>
      <c r="E115" s="47"/>
      <c r="F115" s="37">
        <f>C115*E115</f>
        <v>0</v>
      </c>
    </row>
    <row r="116" spans="1:6" x14ac:dyDescent="0.2">
      <c r="A116" s="95"/>
      <c r="B116" s="69"/>
      <c r="C116" s="53"/>
      <c r="D116" s="54"/>
      <c r="E116" s="226"/>
      <c r="F116" s="55"/>
    </row>
    <row r="117" spans="1:6" x14ac:dyDescent="0.2">
      <c r="A117" s="96"/>
      <c r="B117" s="68"/>
      <c r="C117" s="56"/>
      <c r="D117" s="50"/>
      <c r="E117" s="229"/>
      <c r="F117" s="51"/>
    </row>
    <row r="118" spans="1:6" x14ac:dyDescent="0.2">
      <c r="A118" s="89">
        <f>COUNT($A$15:A117)+1</f>
        <v>21</v>
      </c>
      <c r="B118" s="41" t="s">
        <v>62</v>
      </c>
      <c r="C118" s="52"/>
      <c r="D118" s="22"/>
      <c r="E118" s="231"/>
      <c r="F118" s="37"/>
    </row>
    <row r="119" spans="1:6" ht="63.75" x14ac:dyDescent="0.2">
      <c r="A119" s="94"/>
      <c r="B119" s="42" t="s">
        <v>88</v>
      </c>
      <c r="C119" s="52"/>
      <c r="D119" s="22"/>
      <c r="E119" s="231"/>
      <c r="F119" s="37"/>
    </row>
    <row r="120" spans="1:6" ht="14.25" x14ac:dyDescent="0.2">
      <c r="A120" s="94"/>
      <c r="B120" s="42" t="s">
        <v>322</v>
      </c>
      <c r="C120" s="52">
        <v>2</v>
      </c>
      <c r="D120" s="22" t="s">
        <v>39</v>
      </c>
      <c r="E120" s="47"/>
      <c r="F120" s="37">
        <f>C120*E120</f>
        <v>0</v>
      </c>
    </row>
    <row r="121" spans="1:6" x14ac:dyDescent="0.2">
      <c r="A121" s="95"/>
      <c r="B121" s="69"/>
      <c r="C121" s="53"/>
      <c r="D121" s="54"/>
      <c r="E121" s="226"/>
      <c r="F121" s="55"/>
    </row>
    <row r="122" spans="1:6" x14ac:dyDescent="0.2">
      <c r="A122" s="96"/>
      <c r="B122" s="68"/>
      <c r="C122" s="56"/>
      <c r="D122" s="50"/>
      <c r="E122" s="229"/>
      <c r="F122" s="51"/>
    </row>
    <row r="123" spans="1:6" x14ac:dyDescent="0.2">
      <c r="A123" s="89">
        <f>COUNT($A$15:A122)+1</f>
        <v>22</v>
      </c>
      <c r="B123" s="41" t="s">
        <v>63</v>
      </c>
      <c r="C123" s="52"/>
      <c r="D123" s="22"/>
      <c r="E123" s="231"/>
      <c r="F123" s="38"/>
    </row>
    <row r="124" spans="1:6" ht="51" x14ac:dyDescent="0.2">
      <c r="A124" s="94"/>
      <c r="B124" s="42" t="s">
        <v>89</v>
      </c>
      <c r="C124" s="52"/>
      <c r="D124" s="22"/>
      <c r="E124" s="231"/>
      <c r="F124" s="38"/>
    </row>
    <row r="125" spans="1:6" ht="14.25" x14ac:dyDescent="0.2">
      <c r="A125" s="94"/>
      <c r="B125" s="42" t="s">
        <v>322</v>
      </c>
      <c r="C125" s="52">
        <v>1</v>
      </c>
      <c r="D125" s="22" t="s">
        <v>39</v>
      </c>
      <c r="E125" s="47"/>
      <c r="F125" s="37">
        <f>C125*E125</f>
        <v>0</v>
      </c>
    </row>
    <row r="126" spans="1:6" x14ac:dyDescent="0.2">
      <c r="A126" s="95"/>
      <c r="B126" s="69"/>
      <c r="C126" s="53"/>
      <c r="D126" s="54"/>
      <c r="E126" s="226"/>
      <c r="F126" s="55"/>
    </row>
    <row r="127" spans="1:6" x14ac:dyDescent="0.2">
      <c r="A127" s="96"/>
      <c r="B127" s="73"/>
      <c r="C127" s="56"/>
      <c r="D127" s="83"/>
      <c r="E127" s="235"/>
      <c r="F127" s="74"/>
    </row>
    <row r="128" spans="1:6" x14ac:dyDescent="0.2">
      <c r="A128" s="89">
        <f>COUNT($A$15:A127)+1</f>
        <v>23</v>
      </c>
      <c r="B128" s="41" t="s">
        <v>18</v>
      </c>
      <c r="C128" s="52"/>
      <c r="D128" s="22"/>
      <c r="E128" s="231"/>
      <c r="F128" s="37"/>
    </row>
    <row r="129" spans="1:6" ht="25.5" x14ac:dyDescent="0.2">
      <c r="A129" s="94"/>
      <c r="B129" s="42" t="s">
        <v>17</v>
      </c>
      <c r="C129" s="52"/>
      <c r="D129" s="22"/>
      <c r="E129" s="231"/>
      <c r="F129" s="38"/>
    </row>
    <row r="130" spans="1:6" ht="14.25" x14ac:dyDescent="0.2">
      <c r="A130" s="94"/>
      <c r="B130" s="42"/>
      <c r="C130" s="52">
        <v>16</v>
      </c>
      <c r="D130" s="22" t="s">
        <v>39</v>
      </c>
      <c r="E130" s="47"/>
      <c r="F130" s="37">
        <f>C130*E130</f>
        <v>0</v>
      </c>
    </row>
    <row r="131" spans="1:6" x14ac:dyDescent="0.2">
      <c r="A131" s="95"/>
      <c r="B131" s="69"/>
      <c r="C131" s="53"/>
      <c r="D131" s="54"/>
      <c r="E131" s="226"/>
      <c r="F131" s="55"/>
    </row>
    <row r="132" spans="1:6" x14ac:dyDescent="0.2">
      <c r="A132" s="96"/>
      <c r="B132" s="68"/>
      <c r="C132" s="56"/>
      <c r="D132" s="50"/>
      <c r="E132" s="229"/>
      <c r="F132" s="51"/>
    </row>
    <row r="133" spans="1:6" x14ac:dyDescent="0.2">
      <c r="A133" s="89">
        <f>COUNT($A$15:A132)+1</f>
        <v>24</v>
      </c>
      <c r="B133" s="41" t="s">
        <v>20</v>
      </c>
      <c r="C133" s="52"/>
      <c r="D133" s="22"/>
      <c r="E133" s="231"/>
      <c r="F133" s="37"/>
    </row>
    <row r="134" spans="1:6" x14ac:dyDescent="0.2">
      <c r="A134" s="94"/>
      <c r="B134" s="42" t="s">
        <v>184</v>
      </c>
      <c r="C134" s="52"/>
      <c r="D134" s="22"/>
      <c r="E134" s="231"/>
      <c r="F134" s="38"/>
    </row>
    <row r="135" spans="1:6" ht="14.25" x14ac:dyDescent="0.2">
      <c r="A135" s="94"/>
      <c r="B135" s="42"/>
      <c r="C135" s="52">
        <v>60</v>
      </c>
      <c r="D135" s="22" t="s">
        <v>34</v>
      </c>
      <c r="E135" s="47"/>
      <c r="F135" s="37">
        <f>C135*E135</f>
        <v>0</v>
      </c>
    </row>
    <row r="136" spans="1:6" x14ac:dyDescent="0.2">
      <c r="A136" s="95"/>
      <c r="B136" s="69"/>
      <c r="C136" s="53"/>
      <c r="D136" s="54"/>
      <c r="E136" s="226"/>
      <c r="F136" s="55"/>
    </row>
    <row r="137" spans="1:6" s="227" customFormat="1" x14ac:dyDescent="0.2">
      <c r="A137" s="96"/>
      <c r="B137" s="68"/>
      <c r="C137" s="56"/>
      <c r="D137" s="50"/>
      <c r="E137" s="229"/>
      <c r="F137" s="51"/>
    </row>
    <row r="138" spans="1:6" s="227" customFormat="1" x14ac:dyDescent="0.2">
      <c r="A138" s="89">
        <f>COUNT($A$13:A136)+1</f>
        <v>25</v>
      </c>
      <c r="B138" s="41" t="s">
        <v>168</v>
      </c>
      <c r="C138" s="52"/>
      <c r="D138" s="22"/>
      <c r="E138" s="231"/>
      <c r="F138" s="37"/>
    </row>
    <row r="139" spans="1:6" s="227" customFormat="1" ht="25.5" x14ac:dyDescent="0.2">
      <c r="A139" s="94"/>
      <c r="B139" s="42" t="s">
        <v>167</v>
      </c>
      <c r="C139" s="52"/>
      <c r="D139" s="22"/>
      <c r="E139" s="231"/>
      <c r="F139" s="37"/>
    </row>
    <row r="140" spans="1:6" s="227" customFormat="1" x14ac:dyDescent="0.2">
      <c r="A140" s="94"/>
      <c r="B140" s="41"/>
      <c r="C140" s="52">
        <v>12</v>
      </c>
      <c r="D140" s="22" t="s">
        <v>1</v>
      </c>
      <c r="E140" s="47"/>
      <c r="F140" s="37">
        <f>C140*E140</f>
        <v>0</v>
      </c>
    </row>
    <row r="141" spans="1:6" s="227" customFormat="1" x14ac:dyDescent="0.2">
      <c r="A141" s="95"/>
      <c r="B141" s="69"/>
      <c r="C141" s="53"/>
      <c r="D141" s="54"/>
      <c r="E141" s="226"/>
      <c r="F141" s="55"/>
    </row>
    <row r="142" spans="1:6" s="227" customFormat="1" x14ac:dyDescent="0.2">
      <c r="A142" s="93"/>
      <c r="B142" s="68"/>
      <c r="C142" s="56"/>
      <c r="D142" s="50"/>
      <c r="E142" s="229"/>
      <c r="F142" s="51"/>
    </row>
    <row r="143" spans="1:6" s="227" customFormat="1" x14ac:dyDescent="0.2">
      <c r="A143" s="89">
        <f>COUNT($A$10:A142)+1</f>
        <v>26</v>
      </c>
      <c r="B143" s="41" t="s">
        <v>323</v>
      </c>
      <c r="C143" s="52"/>
      <c r="D143" s="22"/>
      <c r="E143" s="231"/>
      <c r="F143" s="37"/>
    </row>
    <row r="144" spans="1:6" s="227" customFormat="1" ht="51" x14ac:dyDescent="0.2">
      <c r="A144" s="92"/>
      <c r="B144" s="42" t="s">
        <v>324</v>
      </c>
      <c r="C144" s="52"/>
      <c r="D144" s="22"/>
      <c r="E144" s="231"/>
      <c r="F144" s="37"/>
    </row>
    <row r="145" spans="1:6" s="227" customFormat="1" x14ac:dyDescent="0.2">
      <c r="A145" s="92"/>
      <c r="B145" s="41" t="s">
        <v>325</v>
      </c>
      <c r="C145" s="52">
        <v>1</v>
      </c>
      <c r="D145" s="228" t="s">
        <v>1</v>
      </c>
      <c r="E145" s="47"/>
      <c r="F145" s="37">
        <f>C145*E145</f>
        <v>0</v>
      </c>
    </row>
    <row r="146" spans="1:6" s="227" customFormat="1" x14ac:dyDescent="0.2">
      <c r="A146" s="97"/>
      <c r="B146" s="69"/>
      <c r="C146" s="53"/>
      <c r="E146" s="226"/>
      <c r="F146" s="55"/>
    </row>
    <row r="147" spans="1:6" x14ac:dyDescent="0.2">
      <c r="A147" s="96"/>
      <c r="B147" s="68"/>
      <c r="C147" s="56"/>
      <c r="D147" s="50"/>
      <c r="E147" s="229"/>
      <c r="F147" s="49"/>
    </row>
    <row r="148" spans="1:6" x14ac:dyDescent="0.2">
      <c r="A148" s="89">
        <f>COUNT($A$15:A147)+1</f>
        <v>27</v>
      </c>
      <c r="B148" s="41" t="s">
        <v>242</v>
      </c>
      <c r="C148" s="52"/>
      <c r="D148" s="22"/>
      <c r="E148" s="231"/>
      <c r="F148" s="38"/>
    </row>
    <row r="149" spans="1:6" ht="38.25" x14ac:dyDescent="0.2">
      <c r="A149" s="94"/>
      <c r="B149" s="42" t="s">
        <v>241</v>
      </c>
      <c r="C149" s="52"/>
      <c r="D149" s="22"/>
      <c r="E149" s="231"/>
      <c r="F149" s="38"/>
    </row>
    <row r="150" spans="1:6" x14ac:dyDescent="0.2">
      <c r="A150" s="94"/>
      <c r="B150" s="42"/>
      <c r="C150" s="52">
        <v>1</v>
      </c>
      <c r="D150" s="22" t="s">
        <v>1</v>
      </c>
      <c r="E150" s="47"/>
      <c r="F150" s="37">
        <f>C150*E150</f>
        <v>0</v>
      </c>
    </row>
    <row r="151" spans="1:6" x14ac:dyDescent="0.2">
      <c r="A151" s="95"/>
      <c r="B151" s="69"/>
      <c r="C151" s="53"/>
      <c r="D151" s="54"/>
      <c r="E151" s="226"/>
      <c r="F151" s="55"/>
    </row>
    <row r="152" spans="1:6" x14ac:dyDescent="0.2">
      <c r="A152" s="96"/>
      <c r="B152" s="73"/>
      <c r="C152" s="32"/>
      <c r="D152" s="33"/>
      <c r="E152" s="236"/>
      <c r="F152" s="32"/>
    </row>
    <row r="153" spans="1:6" x14ac:dyDescent="0.2">
      <c r="A153" s="89">
        <f>COUNT($A$15:A152)+1</f>
        <v>28</v>
      </c>
      <c r="B153" s="41" t="s">
        <v>24</v>
      </c>
      <c r="C153" s="38"/>
      <c r="D153" s="22"/>
      <c r="E153" s="237"/>
      <c r="F153" s="38"/>
    </row>
    <row r="154" spans="1:6" ht="76.5" x14ac:dyDescent="0.2">
      <c r="A154" s="92"/>
      <c r="B154" s="42" t="s">
        <v>69</v>
      </c>
      <c r="C154" s="38"/>
      <c r="D154" s="22"/>
      <c r="E154" s="231"/>
      <c r="F154" s="38"/>
    </row>
    <row r="155" spans="1:6" x14ac:dyDescent="0.2">
      <c r="A155" s="89"/>
      <c r="B155" s="84"/>
      <c r="C155" s="63"/>
      <c r="D155" s="64">
        <v>0.04</v>
      </c>
      <c r="E155" s="238"/>
      <c r="F155" s="37">
        <f>SUM(F15:F154)*D155</f>
        <v>0</v>
      </c>
    </row>
    <row r="156" spans="1:6" x14ac:dyDescent="0.2">
      <c r="A156" s="91"/>
      <c r="B156" s="85"/>
      <c r="C156" s="86"/>
      <c r="D156" s="87"/>
      <c r="E156" s="239"/>
      <c r="F156" s="55"/>
    </row>
    <row r="157" spans="1:6" x14ac:dyDescent="0.2">
      <c r="A157" s="92"/>
      <c r="B157" s="42"/>
      <c r="C157" s="38"/>
      <c r="D157" s="22"/>
      <c r="E157" s="238"/>
      <c r="F157" s="38"/>
    </row>
    <row r="158" spans="1:6" x14ac:dyDescent="0.2">
      <c r="A158" s="89">
        <f>COUNT($A$15:A156)+1</f>
        <v>29</v>
      </c>
      <c r="B158" s="41" t="s">
        <v>70</v>
      </c>
      <c r="C158" s="38"/>
      <c r="D158" s="22"/>
      <c r="E158" s="238"/>
      <c r="F158" s="38"/>
    </row>
    <row r="159" spans="1:6" ht="38.25" x14ac:dyDescent="0.2">
      <c r="A159" s="92"/>
      <c r="B159" s="42" t="s">
        <v>25</v>
      </c>
      <c r="C159" s="63"/>
      <c r="D159" s="64">
        <v>0.1</v>
      </c>
      <c r="E159" s="238"/>
      <c r="F159" s="37">
        <f>SUM(F15:F153)*D159</f>
        <v>0</v>
      </c>
    </row>
    <row r="160" spans="1:6" x14ac:dyDescent="0.2">
      <c r="A160" s="97"/>
      <c r="B160" s="70"/>
      <c r="C160" s="38"/>
      <c r="D160" s="22"/>
      <c r="E160" s="237"/>
      <c r="F160" s="38"/>
    </row>
    <row r="161" spans="1:6" x14ac:dyDescent="0.2">
      <c r="A161" s="43"/>
      <c r="B161" s="71" t="s">
        <v>2</v>
      </c>
      <c r="C161" s="44"/>
      <c r="D161" s="45"/>
      <c r="E161" s="240" t="s">
        <v>38</v>
      </c>
      <c r="F161" s="46">
        <f>SUM(F17:F160)</f>
        <v>0</v>
      </c>
    </row>
  </sheetData>
  <sheetProtection algorithmName="SHA-512" hashValue="1lgzLu0KxjEDhHUwPlpKRpHi7A7uvdP7XLB6/6CqTIHAbn2ll9MLixLWfC8N2V7GmEoVjTk4JTAY+JhPqJOqpQ==" saltValue="I0MiCXyV+2RuOEWK8xuZTA=="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&amp;L&amp;"Arial,Navadno"&amp;8ENERGETIKA LJUBLJANA d.o.o.
SEKTOR ZA INVESTICIJE IN RAZVOJ - SLUŽBA ZA PROJEKTIRANJE
št. projekta: 35/C-600,1302</oddHeader>
    <oddFooter>&amp;C&amp;"Arial,Navadno"&amp;P</oddFooter>
  </headerFooter>
  <rowBreaks count="3" manualBreakCount="3">
    <brk id="69" max="5" man="1"/>
    <brk id="101" max="5" man="1"/>
    <brk id="13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tabColor rgb="FFFFFF00"/>
  </sheetPr>
  <dimension ref="A1:H56"/>
  <sheetViews>
    <sheetView showGridLines="0" view="pageBreakPreview" topLeftCell="A4" zoomScaleNormal="100" zoomScaleSheetLayoutView="100" workbookViewId="0">
      <selection activeCell="C32" sqref="C32"/>
    </sheetView>
  </sheetViews>
  <sheetFormatPr defaultColWidth="8.85546875" defaultRowHeight="12.75" x14ac:dyDescent="0.2"/>
  <cols>
    <col min="1" max="1" width="6.140625" style="1" customWidth="1"/>
    <col min="2" max="2" width="5.5703125" style="1" customWidth="1"/>
    <col min="3" max="3" width="34.42578125" style="1" customWidth="1"/>
    <col min="4" max="4" width="10" style="1" customWidth="1"/>
    <col min="5" max="5" width="10.42578125" style="1" customWidth="1"/>
    <col min="6" max="6" width="11.5703125" style="1" customWidth="1"/>
    <col min="7" max="7" width="16.42578125" style="18" bestFit="1" customWidth="1"/>
    <col min="8" max="16384" width="8.85546875" style="1"/>
  </cols>
  <sheetData>
    <row r="1" spans="1:8" ht="27" customHeight="1" x14ac:dyDescent="0.2">
      <c r="A1" s="25" t="s">
        <v>3</v>
      </c>
      <c r="B1" s="25"/>
      <c r="C1" s="25"/>
      <c r="D1" s="25"/>
      <c r="E1" s="25"/>
      <c r="F1" s="25"/>
      <c r="G1" s="25"/>
    </row>
    <row r="2" spans="1:8" ht="27" customHeight="1" x14ac:dyDescent="0.2">
      <c r="A2" s="25"/>
      <c r="B2" s="25"/>
      <c r="C2" s="25"/>
      <c r="D2" s="25"/>
      <c r="E2" s="25"/>
      <c r="F2" s="25"/>
      <c r="G2" s="25"/>
    </row>
    <row r="3" spans="1:8" ht="15" customHeight="1" x14ac:dyDescent="0.2">
      <c r="A3" s="144" t="s">
        <v>134</v>
      </c>
      <c r="B3" s="144"/>
      <c r="C3" s="144"/>
      <c r="D3" s="144"/>
      <c r="E3" s="139"/>
      <c r="F3" s="139"/>
      <c r="G3" s="139"/>
    </row>
    <row r="4" spans="1:8" ht="15" customHeight="1" x14ac:dyDescent="0.2">
      <c r="E4" s="19"/>
      <c r="F4" s="19"/>
      <c r="G4" s="105"/>
    </row>
    <row r="5" spans="1:8" ht="25.5" x14ac:dyDescent="0.2">
      <c r="A5" s="8" t="s">
        <v>80</v>
      </c>
      <c r="B5" s="204" t="s">
        <v>9</v>
      </c>
      <c r="C5" s="204"/>
      <c r="D5" s="204"/>
      <c r="E5" s="204"/>
      <c r="F5" s="204"/>
      <c r="G5" s="126" t="s">
        <v>87</v>
      </c>
    </row>
    <row r="6" spans="1:8" ht="25.5" customHeight="1" x14ac:dyDescent="0.2">
      <c r="A6" s="9"/>
      <c r="B6" s="127"/>
      <c r="C6" s="128"/>
      <c r="D6" s="128"/>
      <c r="E6" s="128"/>
      <c r="F6" s="129"/>
      <c r="G6" s="11"/>
    </row>
    <row r="7" spans="1:8" ht="12.95" customHeight="1" x14ac:dyDescent="0.2">
      <c r="A7" s="9" t="s">
        <v>86</v>
      </c>
      <c r="B7" s="205" t="s">
        <v>41</v>
      </c>
      <c r="C7" s="205"/>
      <c r="D7" s="205"/>
      <c r="E7" s="205"/>
      <c r="F7" s="205"/>
      <c r="G7" s="131">
        <f>+G19</f>
        <v>0</v>
      </c>
      <c r="H7" s="132"/>
    </row>
    <row r="8" spans="1:8" ht="12.95" customHeight="1" x14ac:dyDescent="0.2">
      <c r="A8" s="10" t="s">
        <v>85</v>
      </c>
      <c r="B8" s="201" t="s">
        <v>112</v>
      </c>
      <c r="C8" s="202"/>
      <c r="D8" s="202"/>
      <c r="E8" s="202"/>
      <c r="F8" s="202"/>
      <c r="G8" s="131">
        <f>+G26</f>
        <v>0</v>
      </c>
      <c r="H8" s="132"/>
    </row>
    <row r="9" spans="1:8" ht="12.95" customHeight="1" x14ac:dyDescent="0.2">
      <c r="A9" s="10"/>
      <c r="B9" s="201"/>
      <c r="C9" s="202"/>
      <c r="D9" s="202"/>
      <c r="E9" s="202"/>
      <c r="F9" s="202"/>
      <c r="G9" s="133"/>
    </row>
    <row r="10" spans="1:8" ht="12.95" customHeight="1" x14ac:dyDescent="0.2">
      <c r="A10" s="10"/>
      <c r="B10" s="201" t="s">
        <v>330</v>
      </c>
      <c r="C10" s="202"/>
      <c r="D10" s="202"/>
      <c r="E10" s="202"/>
      <c r="F10" s="203"/>
      <c r="G10" s="131">
        <f>+SUM(G7:G8)</f>
        <v>0</v>
      </c>
    </row>
    <row r="11" spans="1:8" ht="12.95" customHeight="1" x14ac:dyDescent="0.2">
      <c r="A11" s="10"/>
      <c r="B11" s="201"/>
      <c r="C11" s="202"/>
      <c r="D11" s="202"/>
      <c r="E11" s="202"/>
      <c r="F11" s="202"/>
      <c r="G11" s="134"/>
    </row>
    <row r="12" spans="1:8" ht="12.95" customHeight="1" thickBot="1" x14ac:dyDescent="0.25">
      <c r="A12" s="13"/>
      <c r="B12" s="14"/>
      <c r="C12" s="15"/>
      <c r="D12" s="15"/>
      <c r="E12" s="15"/>
      <c r="F12" s="15"/>
      <c r="G12" s="16"/>
    </row>
    <row r="13" spans="1:8" ht="12.95" customHeight="1" x14ac:dyDescent="0.2">
      <c r="A13" s="17"/>
      <c r="B13" s="17"/>
      <c r="C13" s="17"/>
      <c r="D13" s="17"/>
      <c r="E13" s="17"/>
      <c r="F13" s="17"/>
      <c r="G13" s="17"/>
    </row>
    <row r="14" spans="1:8" ht="12.95" customHeight="1" x14ac:dyDescent="0.2">
      <c r="A14" s="135" t="s">
        <v>116</v>
      </c>
      <c r="B14" s="23"/>
      <c r="C14" s="24"/>
      <c r="D14" s="24"/>
      <c r="E14" s="23"/>
      <c r="F14" s="23"/>
      <c r="G14" s="22"/>
    </row>
    <row r="15" spans="1:8" ht="12.95" customHeight="1" x14ac:dyDescent="0.2">
      <c r="A15" s="209" t="s">
        <v>41</v>
      </c>
      <c r="B15" s="210"/>
      <c r="C15" s="210"/>
      <c r="D15" s="210"/>
      <c r="E15" s="210"/>
      <c r="F15" s="210"/>
      <c r="G15" s="211"/>
    </row>
    <row r="16" spans="1:8" ht="12.95" customHeight="1" x14ac:dyDescent="0.2">
      <c r="A16" s="212" t="s">
        <v>42</v>
      </c>
      <c r="B16" s="214" t="s">
        <v>84</v>
      </c>
      <c r="C16" s="215"/>
      <c r="D16" s="212" t="s">
        <v>4</v>
      </c>
      <c r="E16" s="212" t="s">
        <v>5</v>
      </c>
      <c r="F16" s="123" t="s">
        <v>83</v>
      </c>
      <c r="G16" s="123" t="s">
        <v>6</v>
      </c>
    </row>
    <row r="17" spans="1:7" ht="12.95" customHeight="1" x14ac:dyDescent="0.2">
      <c r="A17" s="213"/>
      <c r="B17" s="216"/>
      <c r="C17" s="217"/>
      <c r="D17" s="213"/>
      <c r="E17" s="213"/>
      <c r="F17" s="4" t="s">
        <v>7</v>
      </c>
      <c r="G17" s="4" t="s">
        <v>37</v>
      </c>
    </row>
    <row r="18" spans="1:7" x14ac:dyDescent="0.2">
      <c r="A18" s="136" t="s">
        <v>284</v>
      </c>
      <c r="B18" s="206" t="s">
        <v>113</v>
      </c>
      <c r="C18" s="207"/>
      <c r="D18" s="20" t="s">
        <v>92</v>
      </c>
      <c r="E18" s="20" t="s">
        <v>65</v>
      </c>
      <c r="F18" s="20">
        <v>81</v>
      </c>
      <c r="G18" s="137">
        <f>+'N-12110_GD'!F122</f>
        <v>0</v>
      </c>
    </row>
    <row r="19" spans="1:7" x14ac:dyDescent="0.2">
      <c r="A19" s="208" t="s">
        <v>75</v>
      </c>
      <c r="B19" s="208"/>
      <c r="C19" s="208"/>
      <c r="D19" s="208"/>
      <c r="E19" s="208"/>
      <c r="F19" s="208"/>
      <c r="G19" s="137">
        <f>SUM(G18:G18)</f>
        <v>0</v>
      </c>
    </row>
    <row r="20" spans="1:7" x14ac:dyDescent="0.2">
      <c r="A20" s="21"/>
      <c r="B20" s="21"/>
      <c r="C20" s="21"/>
      <c r="D20" s="21"/>
      <c r="E20" s="21"/>
      <c r="F20" s="21"/>
      <c r="G20" s="12"/>
    </row>
    <row r="21" spans="1:7" x14ac:dyDescent="0.2">
      <c r="A21" s="21"/>
      <c r="B21" s="21"/>
      <c r="C21" s="21"/>
      <c r="D21" s="21"/>
      <c r="E21" s="21"/>
      <c r="F21" s="21"/>
      <c r="G21" s="12"/>
    </row>
    <row r="22" spans="1:7" ht="25.5" customHeight="1" x14ac:dyDescent="0.2">
      <c r="A22" s="209" t="s">
        <v>133</v>
      </c>
      <c r="B22" s="210"/>
      <c r="C22" s="210"/>
      <c r="D22" s="210"/>
      <c r="E22" s="210"/>
      <c r="F22" s="210"/>
      <c r="G22" s="211"/>
    </row>
    <row r="23" spans="1:7" ht="25.5" x14ac:dyDescent="0.2">
      <c r="A23" s="212" t="s">
        <v>42</v>
      </c>
      <c r="B23" s="214" t="s">
        <v>93</v>
      </c>
      <c r="C23" s="215"/>
      <c r="D23" s="218" t="s">
        <v>4</v>
      </c>
      <c r="E23" s="218" t="s">
        <v>5</v>
      </c>
      <c r="F23" s="123" t="s">
        <v>82</v>
      </c>
      <c r="G23" s="124" t="s">
        <v>6</v>
      </c>
    </row>
    <row r="24" spans="1:7" x14ac:dyDescent="0.2">
      <c r="A24" s="213"/>
      <c r="B24" s="216"/>
      <c r="C24" s="217"/>
      <c r="D24" s="219"/>
      <c r="E24" s="219"/>
      <c r="F24" s="4" t="s">
        <v>81</v>
      </c>
      <c r="G24" s="4" t="s">
        <v>37</v>
      </c>
    </row>
    <row r="25" spans="1:7" x14ac:dyDescent="0.2">
      <c r="A25" s="136" t="s">
        <v>285</v>
      </c>
      <c r="B25" s="220" t="s">
        <v>114</v>
      </c>
      <c r="C25" s="207"/>
      <c r="D25" s="6" t="s">
        <v>43</v>
      </c>
      <c r="E25" s="117" t="s">
        <v>115</v>
      </c>
      <c r="F25" s="113">
        <v>2</v>
      </c>
      <c r="G25" s="137">
        <f>+'PRIKL. SON_PE 32_GD'!F78</f>
        <v>0</v>
      </c>
    </row>
    <row r="26" spans="1:7" x14ac:dyDescent="0.2">
      <c r="A26" s="208" t="s">
        <v>105</v>
      </c>
      <c r="B26" s="208"/>
      <c r="C26" s="208"/>
      <c r="D26" s="208"/>
      <c r="E26" s="208"/>
      <c r="F26" s="208"/>
      <c r="G26" s="137">
        <f>SUM(G25:G25)</f>
        <v>0</v>
      </c>
    </row>
    <row r="27" spans="1:7" x14ac:dyDescent="0.2">
      <c r="A27" s="5"/>
      <c r="B27" s="130"/>
      <c r="C27" s="125"/>
      <c r="D27" s="6"/>
      <c r="E27" s="117"/>
      <c r="F27" s="113"/>
      <c r="G27" s="138"/>
    </row>
    <row r="28" spans="1:7" x14ac:dyDescent="0.2">
      <c r="A28" s="19"/>
      <c r="B28" s="19"/>
      <c r="C28" s="19"/>
      <c r="D28" s="19"/>
      <c r="E28" s="19"/>
      <c r="F28" s="19"/>
      <c r="G28" s="105"/>
    </row>
    <row r="29" spans="1:7" x14ac:dyDescent="0.2">
      <c r="A29" s="19"/>
      <c r="B29" s="19"/>
      <c r="C29" s="19"/>
      <c r="D29" s="19"/>
      <c r="E29" s="19"/>
      <c r="F29" s="19"/>
      <c r="G29" s="105"/>
    </row>
    <row r="34" ht="36.950000000000003" customHeight="1" x14ac:dyDescent="0.2"/>
    <row r="35" ht="16.5" customHeight="1" x14ac:dyDescent="0.2"/>
    <row r="47" ht="26.1" customHeight="1" x14ac:dyDescent="0.2"/>
    <row r="49" ht="45.95" customHeight="1" x14ac:dyDescent="0.2"/>
    <row r="56" ht="39" customHeight="1" x14ac:dyDescent="0.2"/>
  </sheetData>
  <mergeCells count="20">
    <mergeCell ref="B18:C18"/>
    <mergeCell ref="A19:F19"/>
    <mergeCell ref="A15:G15"/>
    <mergeCell ref="A16:A17"/>
    <mergeCell ref="B16:C17"/>
    <mergeCell ref="D16:D17"/>
    <mergeCell ref="E16:E17"/>
    <mergeCell ref="A22:G22"/>
    <mergeCell ref="A23:A24"/>
    <mergeCell ref="B23:C24"/>
    <mergeCell ref="D23:D24"/>
    <mergeCell ref="E23:E24"/>
    <mergeCell ref="B25:C25"/>
    <mergeCell ref="A26:F26"/>
    <mergeCell ref="B8:F8"/>
    <mergeCell ref="B9:F9"/>
    <mergeCell ref="B10:F10"/>
    <mergeCell ref="B11:F11"/>
    <mergeCell ref="B5:F5"/>
    <mergeCell ref="B7:F7"/>
  </mergeCells>
  <pageMargins left="0.78740157480314965" right="0.27559055118110237" top="0.86614173228346458" bottom="0.74803149606299213" header="0.31496062992125984" footer="0.31496062992125984"/>
  <pageSetup paperSize="9" scale="99" orientation="portrait" r:id="rId1"/>
  <headerFooter alignWithMargins="0">
    <oddHeader xml:space="preserve">&amp;L&amp;"Arial,Navadno"&amp;8ENERGETIKA LJUBLJANA d.o.o.
JPE-SIR-334/23
</oddHeader>
    <oddFooter>&amp;C&amp;"Arial,Navadno"&amp;P</oddFooter>
  </headerFooter>
  <rowBreaks count="1" manualBreakCount="1">
    <brk id="29"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F122"/>
  <sheetViews>
    <sheetView view="pageBreakPreview" zoomScaleNormal="100" zoomScaleSheetLayoutView="100" workbookViewId="0">
      <selection activeCell="F13" sqref="F13"/>
    </sheetView>
  </sheetViews>
  <sheetFormatPr defaultColWidth="9.140625" defaultRowHeight="12.75" x14ac:dyDescent="0.2"/>
  <cols>
    <col min="1" max="1" width="5.7109375" style="27" customWidth="1"/>
    <col min="2" max="2" width="50.7109375" style="72" customWidth="1"/>
    <col min="3" max="3" width="7.7109375" style="30" customWidth="1"/>
    <col min="4" max="4" width="4.7109375" style="31" customWidth="1"/>
    <col min="5" max="5" width="11.7109375" style="29" customWidth="1"/>
    <col min="6" max="6" width="12.7109375" style="30" customWidth="1"/>
    <col min="7" max="16384" width="9.140625" style="31"/>
  </cols>
  <sheetData>
    <row r="1" spans="1:6" x14ac:dyDescent="0.2">
      <c r="A1" s="26" t="s">
        <v>282</v>
      </c>
      <c r="B1" s="66" t="s">
        <v>8</v>
      </c>
      <c r="C1" s="27"/>
      <c r="D1" s="28"/>
    </row>
    <row r="2" spans="1:6" x14ac:dyDescent="0.2">
      <c r="A2" s="26" t="s">
        <v>283</v>
      </c>
      <c r="B2" s="66" t="s">
        <v>9</v>
      </c>
      <c r="C2" s="27"/>
      <c r="D2" s="28"/>
    </row>
    <row r="3" spans="1:6" x14ac:dyDescent="0.2">
      <c r="A3" s="26" t="s">
        <v>284</v>
      </c>
      <c r="B3" s="66" t="s">
        <v>117</v>
      </c>
      <c r="C3" s="27"/>
      <c r="D3" s="28"/>
    </row>
    <row r="4" spans="1:6" x14ac:dyDescent="0.2">
      <c r="A4" s="26"/>
      <c r="B4" s="66" t="s">
        <v>118</v>
      </c>
      <c r="C4" s="27"/>
      <c r="D4" s="28"/>
    </row>
    <row r="5" spans="1:6" ht="76.5" x14ac:dyDescent="0.2">
      <c r="A5" s="101" t="s">
        <v>0</v>
      </c>
      <c r="B5" s="102" t="s">
        <v>31</v>
      </c>
      <c r="C5" s="103" t="s">
        <v>10</v>
      </c>
      <c r="D5" s="103" t="s">
        <v>11</v>
      </c>
      <c r="E5" s="104" t="s">
        <v>35</v>
      </c>
      <c r="F5" s="104" t="s">
        <v>36</v>
      </c>
    </row>
    <row r="6" spans="1:6" x14ac:dyDescent="0.2">
      <c r="A6" s="119"/>
      <c r="B6" s="100"/>
      <c r="C6" s="120"/>
      <c r="D6" s="120"/>
      <c r="E6" s="121"/>
      <c r="F6" s="121"/>
    </row>
    <row r="7" spans="1:6" x14ac:dyDescent="0.2">
      <c r="A7" s="119"/>
      <c r="B7" s="122" t="s">
        <v>98</v>
      </c>
      <c r="C7" s="120"/>
      <c r="D7" s="120"/>
      <c r="E7" s="121"/>
      <c r="F7" s="121"/>
    </row>
    <row r="8" spans="1:6" ht="38.25" x14ac:dyDescent="0.2">
      <c r="A8" s="119"/>
      <c r="B8" s="122" t="s">
        <v>108</v>
      </c>
      <c r="C8" s="120"/>
      <c r="D8" s="120"/>
      <c r="E8" s="121"/>
      <c r="F8" s="121"/>
    </row>
    <row r="9" spans="1:6" x14ac:dyDescent="0.2">
      <c r="A9" s="119"/>
      <c r="B9" s="100"/>
      <c r="C9" s="120"/>
      <c r="D9" s="120"/>
      <c r="E9" s="121"/>
      <c r="F9" s="121"/>
    </row>
    <row r="10" spans="1:6" x14ac:dyDescent="0.2">
      <c r="A10" s="88">
        <v>1</v>
      </c>
      <c r="B10" s="67"/>
      <c r="C10" s="32"/>
      <c r="D10" s="33"/>
      <c r="E10" s="34"/>
      <c r="F10" s="32"/>
    </row>
    <row r="11" spans="1:6" x14ac:dyDescent="0.2">
      <c r="A11" s="89">
        <f>COUNT(A10+1)</f>
        <v>1</v>
      </c>
      <c r="B11" s="118" t="s">
        <v>12</v>
      </c>
      <c r="C11" s="35"/>
      <c r="D11" s="18"/>
      <c r="E11" s="2"/>
      <c r="F11" s="2"/>
    </row>
    <row r="12" spans="1:6" ht="38.25" x14ac:dyDescent="0.2">
      <c r="A12" s="89"/>
      <c r="B12" s="3" t="s">
        <v>44</v>
      </c>
      <c r="C12" s="35"/>
      <c r="D12" s="18"/>
      <c r="E12" s="2"/>
      <c r="F12" s="2"/>
    </row>
    <row r="13" spans="1:6" ht="14.25" x14ac:dyDescent="0.2">
      <c r="A13" s="89"/>
      <c r="B13" s="3"/>
      <c r="C13" s="36">
        <v>81</v>
      </c>
      <c r="D13" s="18" t="s">
        <v>34</v>
      </c>
      <c r="E13" s="47"/>
      <c r="F13" s="2">
        <f>C13*E13</f>
        <v>0</v>
      </c>
    </row>
    <row r="14" spans="1:6" x14ac:dyDescent="0.2">
      <c r="A14" s="89"/>
      <c r="B14" s="3"/>
      <c r="C14" s="36"/>
      <c r="D14" s="18"/>
      <c r="E14" s="37"/>
      <c r="F14" s="2"/>
    </row>
    <row r="15" spans="1:6" x14ac:dyDescent="0.2">
      <c r="A15" s="96"/>
      <c r="B15" s="68"/>
      <c r="C15" s="56"/>
      <c r="D15" s="50"/>
      <c r="E15" s="51"/>
      <c r="F15" s="49"/>
    </row>
    <row r="16" spans="1:6" x14ac:dyDescent="0.2">
      <c r="A16" s="89">
        <f>COUNT($A$11:A15)+1</f>
        <v>2</v>
      </c>
      <c r="B16" s="41" t="s">
        <v>13</v>
      </c>
      <c r="C16" s="52"/>
      <c r="D16" s="22"/>
      <c r="E16" s="37"/>
      <c r="F16" s="38"/>
    </row>
    <row r="17" spans="1:6" ht="38.25" x14ac:dyDescent="0.2">
      <c r="A17" s="94"/>
      <c r="B17" s="42" t="s">
        <v>28</v>
      </c>
      <c r="C17" s="52"/>
      <c r="D17" s="22"/>
      <c r="E17" s="37"/>
      <c r="F17" s="38"/>
    </row>
    <row r="18" spans="1:6" ht="14.25" x14ac:dyDescent="0.2">
      <c r="A18" s="94"/>
      <c r="B18" s="42"/>
      <c r="C18" s="52">
        <v>39</v>
      </c>
      <c r="D18" s="22" t="s">
        <v>40</v>
      </c>
      <c r="E18" s="47"/>
      <c r="F18" s="37">
        <f>C18*E18</f>
        <v>0</v>
      </c>
    </row>
    <row r="19" spans="1:6" x14ac:dyDescent="0.2">
      <c r="A19" s="95"/>
      <c r="B19" s="69"/>
      <c r="C19" s="53"/>
      <c r="D19" s="54"/>
      <c r="E19" s="55"/>
      <c r="F19" s="55"/>
    </row>
    <row r="20" spans="1:6" x14ac:dyDescent="0.2">
      <c r="A20" s="96"/>
      <c r="B20" s="68"/>
      <c r="C20" s="56"/>
      <c r="D20" s="50"/>
      <c r="E20" s="51"/>
      <c r="F20" s="49"/>
    </row>
    <row r="21" spans="1:6" x14ac:dyDescent="0.2">
      <c r="A21" s="89">
        <f>COUNT($A$11:A20)+1</f>
        <v>3</v>
      </c>
      <c r="B21" s="41" t="s">
        <v>48</v>
      </c>
      <c r="C21" s="52"/>
      <c r="D21" s="22"/>
      <c r="E21" s="37"/>
      <c r="F21" s="37"/>
    </row>
    <row r="22" spans="1:6" ht="38.25" x14ac:dyDescent="0.2">
      <c r="A22" s="94"/>
      <c r="B22" s="42" t="s">
        <v>49</v>
      </c>
      <c r="C22" s="52"/>
      <c r="D22" s="22"/>
      <c r="E22" s="37"/>
      <c r="F22" s="37"/>
    </row>
    <row r="23" spans="1:6" x14ac:dyDescent="0.2">
      <c r="A23" s="94"/>
      <c r="B23" s="42"/>
      <c r="C23" s="52">
        <v>4</v>
      </c>
      <c r="D23" s="22" t="s">
        <v>32</v>
      </c>
      <c r="E23" s="47"/>
      <c r="F23" s="37">
        <f>C23*E23</f>
        <v>0</v>
      </c>
    </row>
    <row r="24" spans="1:6" x14ac:dyDescent="0.2">
      <c r="A24" s="95"/>
      <c r="B24" s="69"/>
      <c r="C24" s="53"/>
      <c r="D24" s="54"/>
      <c r="E24" s="55"/>
      <c r="F24" s="55"/>
    </row>
    <row r="25" spans="1:6" x14ac:dyDescent="0.2">
      <c r="A25" s="96"/>
      <c r="B25" s="68"/>
      <c r="C25" s="56"/>
      <c r="D25" s="50"/>
      <c r="E25" s="51"/>
      <c r="F25" s="51"/>
    </row>
    <row r="26" spans="1:6" x14ac:dyDescent="0.2">
      <c r="A26" s="89">
        <f>COUNT($A$11:A25)+1</f>
        <v>4</v>
      </c>
      <c r="B26" s="41" t="s">
        <v>50</v>
      </c>
      <c r="C26" s="52"/>
      <c r="D26" s="22"/>
      <c r="E26" s="37"/>
      <c r="F26" s="37"/>
    </row>
    <row r="27" spans="1:6" ht="25.5" x14ac:dyDescent="0.2">
      <c r="A27" s="94"/>
      <c r="B27" s="42" t="s">
        <v>51</v>
      </c>
      <c r="C27" s="52"/>
      <c r="D27" s="22"/>
      <c r="E27" s="37"/>
      <c r="F27" s="37"/>
    </row>
    <row r="28" spans="1:6" ht="14.25" x14ac:dyDescent="0.2">
      <c r="A28" s="94"/>
      <c r="B28" s="42"/>
      <c r="C28" s="52">
        <v>30</v>
      </c>
      <c r="D28" s="22" t="s">
        <v>34</v>
      </c>
      <c r="E28" s="47"/>
      <c r="F28" s="37">
        <f>C28*E28</f>
        <v>0</v>
      </c>
    </row>
    <row r="29" spans="1:6" x14ac:dyDescent="0.2">
      <c r="A29" s="95"/>
      <c r="B29" s="69"/>
      <c r="C29" s="53"/>
      <c r="D29" s="54"/>
      <c r="E29" s="55"/>
      <c r="F29" s="55"/>
    </row>
    <row r="30" spans="1:6" x14ac:dyDescent="0.2">
      <c r="A30" s="96"/>
      <c r="B30" s="68"/>
      <c r="C30" s="56"/>
      <c r="D30" s="50"/>
      <c r="E30" s="51"/>
      <c r="F30" s="49"/>
    </row>
    <row r="31" spans="1:6" x14ac:dyDescent="0.2">
      <c r="A31" s="89">
        <f>COUNT($A$11:A30)+1</f>
        <v>5</v>
      </c>
      <c r="B31" s="41" t="s">
        <v>52</v>
      </c>
      <c r="C31" s="52"/>
      <c r="D31" s="22"/>
      <c r="E31" s="37"/>
      <c r="F31" s="38"/>
    </row>
    <row r="32" spans="1:6" ht="63.75" x14ac:dyDescent="0.2">
      <c r="A32" s="94"/>
      <c r="B32" s="42" t="s">
        <v>71</v>
      </c>
      <c r="C32" s="52"/>
      <c r="D32" s="22"/>
      <c r="E32" s="37"/>
      <c r="F32" s="38"/>
    </row>
    <row r="33" spans="1:6" x14ac:dyDescent="0.2">
      <c r="A33" s="94"/>
      <c r="B33" s="41" t="s">
        <v>53</v>
      </c>
      <c r="C33" s="52"/>
      <c r="D33" s="22"/>
      <c r="E33" s="37"/>
      <c r="F33" s="38"/>
    </row>
    <row r="34" spans="1:6" ht="25.5" x14ac:dyDescent="0.2">
      <c r="A34" s="94"/>
      <c r="B34" s="42" t="s">
        <v>54</v>
      </c>
      <c r="C34" s="52">
        <v>39</v>
      </c>
      <c r="D34" s="39" t="s">
        <v>40</v>
      </c>
      <c r="E34" s="48"/>
      <c r="F34" s="40">
        <f>C34*E34</f>
        <v>0</v>
      </c>
    </row>
    <row r="35" spans="1:6" ht="25.5" x14ac:dyDescent="0.2">
      <c r="A35" s="94"/>
      <c r="B35" s="42" t="s">
        <v>72</v>
      </c>
      <c r="C35" s="52">
        <v>39</v>
      </c>
      <c r="D35" s="39" t="s">
        <v>40</v>
      </c>
      <c r="E35" s="48"/>
      <c r="F35" s="40">
        <f>C35*E35</f>
        <v>0</v>
      </c>
    </row>
    <row r="36" spans="1:6" x14ac:dyDescent="0.2">
      <c r="A36" s="95"/>
      <c r="B36" s="69"/>
      <c r="C36" s="53"/>
      <c r="D36" s="77"/>
      <c r="E36" s="78"/>
      <c r="F36" s="78"/>
    </row>
    <row r="37" spans="1:6" x14ac:dyDescent="0.2">
      <c r="A37" s="96"/>
      <c r="B37" s="73"/>
      <c r="C37" s="56"/>
      <c r="D37" s="50"/>
      <c r="E37" s="51"/>
      <c r="F37" s="51"/>
    </row>
    <row r="38" spans="1:6" x14ac:dyDescent="0.2">
      <c r="A38" s="89">
        <f>COUNT($A$11:A37)+1</f>
        <v>6</v>
      </c>
      <c r="B38" s="41" t="s">
        <v>16</v>
      </c>
      <c r="C38" s="52"/>
      <c r="D38" s="22"/>
      <c r="E38" s="37"/>
      <c r="F38" s="37"/>
    </row>
    <row r="39" spans="1:6" x14ac:dyDescent="0.2">
      <c r="A39" s="94"/>
      <c r="B39" s="42" t="s">
        <v>15</v>
      </c>
      <c r="C39" s="52"/>
      <c r="D39" s="22"/>
      <c r="E39" s="37"/>
      <c r="F39" s="38"/>
    </row>
    <row r="40" spans="1:6" ht="14.25" x14ac:dyDescent="0.2">
      <c r="A40" s="94"/>
      <c r="B40" s="42"/>
      <c r="C40" s="52">
        <v>65</v>
      </c>
      <c r="D40" s="22" t="s">
        <v>40</v>
      </c>
      <c r="E40" s="47"/>
      <c r="F40" s="37">
        <f>C40*E40</f>
        <v>0</v>
      </c>
    </row>
    <row r="41" spans="1:6" x14ac:dyDescent="0.2">
      <c r="A41" s="95"/>
      <c r="B41" s="69"/>
      <c r="C41" s="53"/>
      <c r="D41" s="54"/>
      <c r="E41" s="55"/>
      <c r="F41" s="55"/>
    </row>
    <row r="42" spans="1:6" x14ac:dyDescent="0.2">
      <c r="A42" s="96"/>
      <c r="B42" s="68"/>
      <c r="C42" s="56"/>
      <c r="D42" s="50"/>
      <c r="E42" s="51"/>
      <c r="F42" s="51"/>
    </row>
    <row r="43" spans="1:6" x14ac:dyDescent="0.2">
      <c r="A43" s="89">
        <f>COUNT($A$11:A42)+1</f>
        <v>7</v>
      </c>
      <c r="B43" s="41" t="s">
        <v>109</v>
      </c>
      <c r="C43" s="52"/>
      <c r="D43" s="22"/>
      <c r="E43" s="37"/>
      <c r="F43" s="38"/>
    </row>
    <row r="44" spans="1:6" ht="38.25" x14ac:dyDescent="0.2">
      <c r="A44" s="94"/>
      <c r="B44" s="42" t="s">
        <v>110</v>
      </c>
      <c r="C44" s="52"/>
      <c r="D44" s="22"/>
      <c r="E44" s="37"/>
      <c r="F44" s="38"/>
    </row>
    <row r="45" spans="1:6" ht="14.25" x14ac:dyDescent="0.2">
      <c r="A45" s="94"/>
      <c r="B45" s="42" t="s">
        <v>29</v>
      </c>
      <c r="C45" s="52">
        <v>107</v>
      </c>
      <c r="D45" s="22" t="s">
        <v>39</v>
      </c>
      <c r="E45" s="47"/>
      <c r="F45" s="37">
        <f>C45*E45</f>
        <v>0</v>
      </c>
    </row>
    <row r="46" spans="1:6" ht="14.25" x14ac:dyDescent="0.2">
      <c r="A46" s="94"/>
      <c r="B46" s="42" t="s">
        <v>30</v>
      </c>
      <c r="C46" s="52">
        <v>27</v>
      </c>
      <c r="D46" s="22" t="s">
        <v>39</v>
      </c>
      <c r="E46" s="47"/>
      <c r="F46" s="37">
        <f>C46*E46</f>
        <v>0</v>
      </c>
    </row>
    <row r="47" spans="1:6" x14ac:dyDescent="0.2">
      <c r="A47" s="95"/>
      <c r="B47" s="69"/>
      <c r="C47" s="53"/>
      <c r="D47" s="54"/>
      <c r="E47" s="55"/>
      <c r="F47" s="55"/>
    </row>
    <row r="48" spans="1:6" x14ac:dyDescent="0.2">
      <c r="A48" s="96"/>
      <c r="B48" s="68"/>
      <c r="C48" s="56"/>
      <c r="D48" s="50"/>
      <c r="E48" s="51"/>
      <c r="F48" s="51"/>
    </row>
    <row r="49" spans="1:6" x14ac:dyDescent="0.2">
      <c r="A49" s="89">
        <f>COUNT($A$11:A48)+1</f>
        <v>8</v>
      </c>
      <c r="B49" s="41" t="s">
        <v>79</v>
      </c>
      <c r="C49" s="52"/>
      <c r="D49" s="22"/>
      <c r="E49" s="37"/>
      <c r="F49" s="38"/>
    </row>
    <row r="50" spans="1:6" ht="38.25" x14ac:dyDescent="0.2">
      <c r="A50" s="94"/>
      <c r="B50" s="42" t="s">
        <v>111</v>
      </c>
      <c r="C50" s="52"/>
      <c r="D50" s="22"/>
      <c r="E50" s="37"/>
      <c r="F50" s="38"/>
    </row>
    <row r="51" spans="1:6" ht="14.25" x14ac:dyDescent="0.2">
      <c r="A51" s="94"/>
      <c r="B51" s="42"/>
      <c r="C51" s="52">
        <v>1</v>
      </c>
      <c r="D51" s="22" t="s">
        <v>39</v>
      </c>
      <c r="E51" s="47"/>
      <c r="F51" s="37">
        <f>C51*E51</f>
        <v>0</v>
      </c>
    </row>
    <row r="52" spans="1:6" x14ac:dyDescent="0.2">
      <c r="A52" s="95"/>
      <c r="B52" s="69"/>
      <c r="C52" s="53"/>
      <c r="D52" s="54"/>
      <c r="E52" s="55"/>
      <c r="F52" s="55"/>
    </row>
    <row r="53" spans="1:6" x14ac:dyDescent="0.2">
      <c r="A53" s="96"/>
      <c r="B53" s="68"/>
      <c r="C53" s="56"/>
      <c r="D53" s="50"/>
      <c r="E53" s="51"/>
      <c r="F53" s="51"/>
    </row>
    <row r="54" spans="1:6" x14ac:dyDescent="0.2">
      <c r="A54" s="89">
        <f>COUNT($A$11:A53)+1</f>
        <v>9</v>
      </c>
      <c r="B54" s="41" t="s">
        <v>57</v>
      </c>
      <c r="C54" s="52"/>
      <c r="D54" s="22"/>
      <c r="E54" s="37"/>
      <c r="F54" s="37"/>
    </row>
    <row r="55" spans="1:6" ht="38.25" x14ac:dyDescent="0.2">
      <c r="A55" s="94"/>
      <c r="B55" s="42" t="s">
        <v>58</v>
      </c>
      <c r="C55" s="52"/>
      <c r="D55" s="22"/>
      <c r="E55" s="37"/>
      <c r="F55" s="37"/>
    </row>
    <row r="56" spans="1:6" ht="14.25" x14ac:dyDescent="0.2">
      <c r="A56" s="94"/>
      <c r="B56" s="42"/>
      <c r="C56" s="52">
        <v>1</v>
      </c>
      <c r="D56" s="22" t="s">
        <v>39</v>
      </c>
      <c r="E56" s="47"/>
      <c r="F56" s="37">
        <f>C56*E56</f>
        <v>0</v>
      </c>
    </row>
    <row r="57" spans="1:6" x14ac:dyDescent="0.2">
      <c r="A57" s="95"/>
      <c r="B57" s="69"/>
      <c r="C57" s="53"/>
      <c r="D57" s="54"/>
      <c r="E57" s="55"/>
      <c r="F57" s="55"/>
    </row>
    <row r="58" spans="1:6" x14ac:dyDescent="0.2">
      <c r="A58" s="96"/>
      <c r="B58" s="68"/>
      <c r="C58" s="56"/>
      <c r="D58" s="50"/>
      <c r="E58" s="51"/>
      <c r="F58" s="51"/>
    </row>
    <row r="59" spans="1:6" x14ac:dyDescent="0.2">
      <c r="A59" s="89">
        <f>COUNT($A$11:A58)+1</f>
        <v>10</v>
      </c>
      <c r="B59" s="59" t="s">
        <v>73</v>
      </c>
      <c r="C59" s="52"/>
      <c r="D59" s="60"/>
      <c r="E59" s="154"/>
      <c r="F59" s="37"/>
    </row>
    <row r="60" spans="1:6" ht="38.25" x14ac:dyDescent="0.2">
      <c r="A60" s="94"/>
      <c r="B60" s="61" t="s">
        <v>76</v>
      </c>
      <c r="C60" s="52"/>
      <c r="D60" s="57"/>
      <c r="E60" s="153"/>
      <c r="F60" s="58"/>
    </row>
    <row r="61" spans="1:6" ht="14.25" x14ac:dyDescent="0.2">
      <c r="A61" s="94"/>
      <c r="B61" s="61"/>
      <c r="C61" s="52">
        <v>39</v>
      </c>
      <c r="D61" s="22" t="s">
        <v>39</v>
      </c>
      <c r="E61" s="47"/>
      <c r="F61" s="37">
        <f>C61*E61</f>
        <v>0</v>
      </c>
    </row>
    <row r="62" spans="1:6" x14ac:dyDescent="0.2">
      <c r="A62" s="95"/>
      <c r="B62" s="82"/>
      <c r="C62" s="53"/>
      <c r="D62" s="54"/>
      <c r="E62" s="55"/>
      <c r="F62" s="55"/>
    </row>
    <row r="63" spans="1:6" x14ac:dyDescent="0.2">
      <c r="A63" s="96"/>
      <c r="B63" s="68"/>
      <c r="C63" s="56"/>
      <c r="D63" s="50"/>
      <c r="E63" s="51"/>
      <c r="F63" s="51"/>
    </row>
    <row r="64" spans="1:6" x14ac:dyDescent="0.2">
      <c r="A64" s="89">
        <f>COUNT($A$11:A63)+1</f>
        <v>11</v>
      </c>
      <c r="B64" s="59" t="s">
        <v>59</v>
      </c>
      <c r="C64" s="52"/>
      <c r="D64" s="22"/>
      <c r="E64" s="37"/>
      <c r="F64" s="37"/>
    </row>
    <row r="65" spans="1:6" ht="38.25" x14ac:dyDescent="0.2">
      <c r="A65" s="94"/>
      <c r="B65" s="61" t="s">
        <v>60</v>
      </c>
      <c r="C65" s="52"/>
      <c r="D65" s="22"/>
      <c r="E65" s="37"/>
      <c r="F65" s="37"/>
    </row>
    <row r="66" spans="1:6" ht="14.25" x14ac:dyDescent="0.2">
      <c r="A66" s="94"/>
      <c r="B66" s="42"/>
      <c r="C66" s="52">
        <v>39</v>
      </c>
      <c r="D66" s="22" t="s">
        <v>39</v>
      </c>
      <c r="E66" s="47"/>
      <c r="F66" s="37">
        <f t="shared" ref="F66" si="0">C66*E66</f>
        <v>0</v>
      </c>
    </row>
    <row r="67" spans="1:6" x14ac:dyDescent="0.2">
      <c r="A67" s="95"/>
      <c r="B67" s="69"/>
      <c r="C67" s="53"/>
      <c r="D67" s="54"/>
      <c r="E67" s="55"/>
      <c r="F67" s="55"/>
    </row>
    <row r="68" spans="1:6" x14ac:dyDescent="0.2">
      <c r="A68" s="96"/>
      <c r="B68" s="68"/>
      <c r="C68" s="56"/>
      <c r="D68" s="50"/>
      <c r="E68" s="51"/>
      <c r="F68" s="51"/>
    </row>
    <row r="69" spans="1:6" x14ac:dyDescent="0.2">
      <c r="A69" s="89">
        <f>COUNT($A$11:A68)+1</f>
        <v>12</v>
      </c>
      <c r="B69" s="41" t="s">
        <v>19</v>
      </c>
      <c r="C69" s="52"/>
      <c r="D69" s="22"/>
      <c r="E69" s="37"/>
      <c r="F69" s="37"/>
    </row>
    <row r="70" spans="1:6" ht="51" x14ac:dyDescent="0.2">
      <c r="A70" s="94"/>
      <c r="B70" s="42" t="s">
        <v>61</v>
      </c>
      <c r="C70" s="52"/>
      <c r="D70" s="22"/>
      <c r="E70" s="37"/>
      <c r="F70" s="37"/>
    </row>
    <row r="71" spans="1:6" ht="14.25" x14ac:dyDescent="0.2">
      <c r="A71" s="94"/>
      <c r="B71" s="42"/>
      <c r="C71" s="52">
        <v>21</v>
      </c>
      <c r="D71" s="22" t="s">
        <v>39</v>
      </c>
      <c r="E71" s="47"/>
      <c r="F71" s="37">
        <f>C71*E71</f>
        <v>0</v>
      </c>
    </row>
    <row r="72" spans="1:6" x14ac:dyDescent="0.2">
      <c r="A72" s="95"/>
      <c r="B72" s="69"/>
      <c r="C72" s="53"/>
      <c r="D72" s="54"/>
      <c r="E72" s="55"/>
      <c r="F72" s="55"/>
    </row>
    <row r="73" spans="1:6" x14ac:dyDescent="0.2">
      <c r="A73" s="96"/>
      <c r="B73" s="68"/>
      <c r="C73" s="56"/>
      <c r="D73" s="50"/>
      <c r="E73" s="51"/>
      <c r="F73" s="51"/>
    </row>
    <row r="74" spans="1:6" x14ac:dyDescent="0.2">
      <c r="A74" s="89">
        <f>COUNT($A$11:A73)+1</f>
        <v>13</v>
      </c>
      <c r="B74" s="41" t="s">
        <v>62</v>
      </c>
      <c r="C74" s="52"/>
      <c r="D74" s="22"/>
      <c r="E74" s="37"/>
      <c r="F74" s="37"/>
    </row>
    <row r="75" spans="1:6" ht="63.75" x14ac:dyDescent="0.2">
      <c r="A75" s="94"/>
      <c r="B75" s="42" t="s">
        <v>88</v>
      </c>
      <c r="C75" s="52"/>
      <c r="D75" s="22"/>
      <c r="E75" s="37"/>
      <c r="F75" s="37"/>
    </row>
    <row r="76" spans="1:6" ht="14.25" x14ac:dyDescent="0.2">
      <c r="A76" s="94"/>
      <c r="B76" s="42"/>
      <c r="C76" s="52">
        <v>47</v>
      </c>
      <c r="D76" s="22" t="s">
        <v>39</v>
      </c>
      <c r="E76" s="47"/>
      <c r="F76" s="37">
        <f>C76*E76</f>
        <v>0</v>
      </c>
    </row>
    <row r="77" spans="1:6" x14ac:dyDescent="0.2">
      <c r="A77" s="95"/>
      <c r="B77" s="69"/>
      <c r="C77" s="53"/>
      <c r="D77" s="54"/>
      <c r="E77" s="55"/>
      <c r="F77" s="55"/>
    </row>
    <row r="78" spans="1:6" x14ac:dyDescent="0.2">
      <c r="A78" s="96"/>
      <c r="B78" s="68"/>
      <c r="C78" s="56"/>
      <c r="D78" s="50"/>
      <c r="E78" s="51"/>
      <c r="F78" s="51"/>
    </row>
    <row r="79" spans="1:6" x14ac:dyDescent="0.2">
      <c r="A79" s="89">
        <f>COUNT($A$11:A78)+1</f>
        <v>14</v>
      </c>
      <c r="B79" s="41" t="s">
        <v>63</v>
      </c>
      <c r="C79" s="52"/>
      <c r="D79" s="22"/>
      <c r="E79" s="37"/>
      <c r="F79" s="38"/>
    </row>
    <row r="80" spans="1:6" ht="51" x14ac:dyDescent="0.2">
      <c r="A80" s="94"/>
      <c r="B80" s="42" t="s">
        <v>89</v>
      </c>
      <c r="C80" s="52"/>
      <c r="D80" s="22"/>
      <c r="E80" s="37"/>
      <c r="F80" s="38"/>
    </row>
    <row r="81" spans="1:6" ht="14.25" x14ac:dyDescent="0.2">
      <c r="A81" s="94"/>
      <c r="B81" s="42"/>
      <c r="C81" s="52">
        <v>65</v>
      </c>
      <c r="D81" s="22" t="s">
        <v>39</v>
      </c>
      <c r="E81" s="47"/>
      <c r="F81" s="37">
        <f>C81*E81</f>
        <v>0</v>
      </c>
    </row>
    <row r="82" spans="1:6" x14ac:dyDescent="0.2">
      <c r="A82" s="95"/>
      <c r="B82" s="69"/>
      <c r="C82" s="53"/>
      <c r="D82" s="54"/>
      <c r="E82" s="55"/>
      <c r="F82" s="55"/>
    </row>
    <row r="83" spans="1:6" x14ac:dyDescent="0.2">
      <c r="A83" s="96"/>
      <c r="B83" s="73"/>
      <c r="C83" s="56"/>
      <c r="D83" s="83"/>
      <c r="E83" s="74"/>
      <c r="F83" s="74"/>
    </row>
    <row r="84" spans="1:6" x14ac:dyDescent="0.2">
      <c r="A84" s="89">
        <f>COUNT($A$11:A83)+1</f>
        <v>15</v>
      </c>
      <c r="B84" s="41" t="s">
        <v>18</v>
      </c>
      <c r="C84" s="52"/>
      <c r="D84" s="22"/>
      <c r="E84" s="37"/>
      <c r="F84" s="37"/>
    </row>
    <row r="85" spans="1:6" ht="25.5" x14ac:dyDescent="0.2">
      <c r="A85" s="94"/>
      <c r="B85" s="42" t="s">
        <v>17</v>
      </c>
      <c r="C85" s="52"/>
      <c r="D85" s="22"/>
      <c r="E85" s="37"/>
      <c r="F85" s="38"/>
    </row>
    <row r="86" spans="1:6" ht="14.25" x14ac:dyDescent="0.2">
      <c r="A86" s="94"/>
      <c r="B86" s="42"/>
      <c r="C86" s="52">
        <v>167</v>
      </c>
      <c r="D86" s="22" t="s">
        <v>39</v>
      </c>
      <c r="E86" s="47"/>
      <c r="F86" s="37">
        <f>C86*E86</f>
        <v>0</v>
      </c>
    </row>
    <row r="87" spans="1:6" x14ac:dyDescent="0.2">
      <c r="A87" s="95"/>
      <c r="B87" s="69"/>
      <c r="C87" s="53"/>
      <c r="D87" s="54"/>
      <c r="E87" s="55"/>
      <c r="F87" s="55"/>
    </row>
    <row r="88" spans="1:6" x14ac:dyDescent="0.2">
      <c r="A88" s="96"/>
      <c r="B88" s="68"/>
      <c r="C88" s="56"/>
      <c r="D88" s="50"/>
      <c r="E88" s="51"/>
      <c r="F88" s="51"/>
    </row>
    <row r="89" spans="1:6" x14ac:dyDescent="0.2">
      <c r="A89" s="89">
        <f>COUNT($A$11:A88)+1</f>
        <v>16</v>
      </c>
      <c r="B89" s="41" t="s">
        <v>20</v>
      </c>
      <c r="C89" s="52"/>
      <c r="D89" s="22"/>
      <c r="E89" s="37"/>
      <c r="F89" s="37"/>
    </row>
    <row r="90" spans="1:6" ht="25.5" x14ac:dyDescent="0.2">
      <c r="A90" s="94"/>
      <c r="B90" s="42" t="s">
        <v>33</v>
      </c>
      <c r="C90" s="52"/>
      <c r="D90" s="22"/>
      <c r="E90" s="37"/>
      <c r="F90" s="38"/>
    </row>
    <row r="91" spans="1:6" ht="14.25" x14ac:dyDescent="0.2">
      <c r="A91" s="94"/>
      <c r="B91" s="42"/>
      <c r="C91" s="52">
        <v>81</v>
      </c>
      <c r="D91" s="22" t="s">
        <v>34</v>
      </c>
      <c r="E91" s="47"/>
      <c r="F91" s="37">
        <f>C91*E91</f>
        <v>0</v>
      </c>
    </row>
    <row r="92" spans="1:6" x14ac:dyDescent="0.2">
      <c r="A92" s="95"/>
      <c r="B92" s="69"/>
      <c r="C92" s="53"/>
      <c r="D92" s="54"/>
      <c r="E92" s="55"/>
      <c r="F92" s="55"/>
    </row>
    <row r="93" spans="1:6" x14ac:dyDescent="0.2">
      <c r="A93" s="96"/>
      <c r="B93" s="68"/>
      <c r="C93" s="56"/>
      <c r="D93" s="50"/>
      <c r="E93" s="51"/>
      <c r="F93" s="51"/>
    </row>
    <row r="94" spans="1:6" x14ac:dyDescent="0.2">
      <c r="A94" s="89">
        <f>COUNT($A$11:A93)+1</f>
        <v>17</v>
      </c>
      <c r="B94" s="41" t="s">
        <v>90</v>
      </c>
      <c r="C94" s="52"/>
      <c r="D94" s="22"/>
      <c r="E94" s="37"/>
      <c r="F94" s="37"/>
    </row>
    <row r="95" spans="1:6" ht="114.75" x14ac:dyDescent="0.2">
      <c r="A95" s="94"/>
      <c r="B95" s="42" t="s">
        <v>91</v>
      </c>
      <c r="C95" s="52"/>
      <c r="D95" s="22"/>
      <c r="E95" s="37"/>
      <c r="F95" s="37"/>
    </row>
    <row r="96" spans="1:6" x14ac:dyDescent="0.2">
      <c r="A96" s="94"/>
      <c r="B96" s="42" t="s">
        <v>74</v>
      </c>
      <c r="C96" s="52">
        <v>1</v>
      </c>
      <c r="D96" s="22" t="s">
        <v>1</v>
      </c>
      <c r="E96" s="47"/>
      <c r="F96" s="37">
        <f>+E96*C96</f>
        <v>0</v>
      </c>
    </row>
    <row r="97" spans="1:6" x14ac:dyDescent="0.2">
      <c r="A97" s="95"/>
      <c r="B97" s="69"/>
      <c r="C97" s="53"/>
      <c r="D97" s="54"/>
      <c r="E97" s="55"/>
      <c r="F97" s="55"/>
    </row>
    <row r="98" spans="1:6" x14ac:dyDescent="0.2">
      <c r="A98" s="96"/>
      <c r="B98" s="68"/>
      <c r="C98" s="56"/>
      <c r="D98" s="50"/>
      <c r="E98" s="51"/>
      <c r="F98" s="51"/>
    </row>
    <row r="99" spans="1:6" x14ac:dyDescent="0.2">
      <c r="A99" s="89">
        <f>COUNT($A$11:A98)+1</f>
        <v>18</v>
      </c>
      <c r="B99" s="41" t="s">
        <v>21</v>
      </c>
      <c r="C99" s="52"/>
      <c r="D99" s="22"/>
      <c r="E99" s="37"/>
      <c r="F99" s="38"/>
    </row>
    <row r="100" spans="1:6" ht="25.5" x14ac:dyDescent="0.2">
      <c r="A100" s="94"/>
      <c r="B100" s="42" t="s">
        <v>64</v>
      </c>
      <c r="C100" s="52"/>
      <c r="D100" s="22"/>
      <c r="E100" s="37"/>
      <c r="F100" s="38"/>
    </row>
    <row r="101" spans="1:6" x14ac:dyDescent="0.2">
      <c r="A101" s="94"/>
      <c r="B101" s="42"/>
      <c r="C101" s="52">
        <v>2</v>
      </c>
      <c r="D101" s="22" t="s">
        <v>1</v>
      </c>
      <c r="E101" s="47"/>
      <c r="F101" s="37">
        <f>C101*E101</f>
        <v>0</v>
      </c>
    </row>
    <row r="102" spans="1:6" x14ac:dyDescent="0.2">
      <c r="A102" s="95"/>
      <c r="B102" s="69"/>
      <c r="C102" s="53"/>
      <c r="D102" s="54"/>
      <c r="E102" s="55"/>
      <c r="F102" s="55"/>
    </row>
    <row r="103" spans="1:6" x14ac:dyDescent="0.2">
      <c r="A103" s="96"/>
      <c r="B103" s="68"/>
      <c r="C103" s="56"/>
      <c r="D103" s="50"/>
      <c r="E103" s="51"/>
      <c r="F103" s="51"/>
    </row>
    <row r="104" spans="1:6" x14ac:dyDescent="0.2">
      <c r="A104" s="89">
        <f>COUNT($A$11:A103)+1</f>
        <v>19</v>
      </c>
      <c r="B104" s="41" t="s">
        <v>23</v>
      </c>
      <c r="C104" s="52"/>
      <c r="D104" s="22"/>
      <c r="E104" s="37"/>
      <c r="F104" s="37"/>
    </row>
    <row r="105" spans="1:6" x14ac:dyDescent="0.2">
      <c r="A105" s="94"/>
      <c r="B105" s="42" t="s">
        <v>22</v>
      </c>
      <c r="C105" s="52"/>
      <c r="D105" s="22"/>
      <c r="E105" s="37"/>
      <c r="F105" s="38"/>
    </row>
    <row r="106" spans="1:6" x14ac:dyDescent="0.2">
      <c r="A106" s="94"/>
      <c r="B106" s="42"/>
      <c r="C106" s="52">
        <v>2</v>
      </c>
      <c r="D106" s="22" t="s">
        <v>1</v>
      </c>
      <c r="E106" s="47"/>
      <c r="F106" s="37">
        <f>C106*E106</f>
        <v>0</v>
      </c>
    </row>
    <row r="107" spans="1:6" x14ac:dyDescent="0.2">
      <c r="A107" s="95"/>
      <c r="B107" s="69"/>
      <c r="C107" s="53"/>
      <c r="D107" s="54"/>
      <c r="E107" s="55"/>
      <c r="F107" s="55"/>
    </row>
    <row r="108" spans="1:6" x14ac:dyDescent="0.2">
      <c r="A108" s="96"/>
      <c r="B108" s="68"/>
      <c r="C108" s="56"/>
      <c r="D108" s="75"/>
      <c r="E108" s="76"/>
      <c r="F108" s="76"/>
    </row>
    <row r="109" spans="1:6" ht="25.5" x14ac:dyDescent="0.2">
      <c r="A109" s="89">
        <f>COUNT($A$11:A108)+1</f>
        <v>20</v>
      </c>
      <c r="B109" s="41" t="s">
        <v>66</v>
      </c>
      <c r="C109" s="52"/>
      <c r="D109" s="39"/>
      <c r="E109" s="40"/>
      <c r="F109" s="40"/>
    </row>
    <row r="110" spans="1:6" ht="38.25" x14ac:dyDescent="0.2">
      <c r="A110" s="94"/>
      <c r="B110" s="42" t="s">
        <v>77</v>
      </c>
      <c r="C110" s="52"/>
      <c r="D110" s="39"/>
      <c r="E110" s="40"/>
      <c r="F110" s="40"/>
    </row>
    <row r="111" spans="1:6" ht="14.25" x14ac:dyDescent="0.2">
      <c r="A111" s="94"/>
      <c r="B111" s="42" t="s">
        <v>67</v>
      </c>
      <c r="C111" s="52">
        <v>81</v>
      </c>
      <c r="D111" s="39" t="s">
        <v>34</v>
      </c>
      <c r="E111" s="48"/>
      <c r="F111" s="40">
        <f>+E111*C111</f>
        <v>0</v>
      </c>
    </row>
    <row r="112" spans="1:6" x14ac:dyDescent="0.2">
      <c r="A112" s="95"/>
      <c r="B112" s="69"/>
      <c r="C112" s="53"/>
      <c r="D112" s="77"/>
      <c r="E112" s="78"/>
      <c r="F112" s="78"/>
    </row>
    <row r="113" spans="1:6" x14ac:dyDescent="0.2">
      <c r="A113" s="96"/>
      <c r="B113" s="73"/>
      <c r="C113" s="32"/>
      <c r="D113" s="33"/>
      <c r="E113" s="34"/>
      <c r="F113" s="32"/>
    </row>
    <row r="114" spans="1:6" x14ac:dyDescent="0.2">
      <c r="A114" s="89">
        <f>COUNT($A$11:A113)+1</f>
        <v>21</v>
      </c>
      <c r="B114" s="41" t="s">
        <v>24</v>
      </c>
      <c r="C114" s="38"/>
      <c r="D114" s="22"/>
      <c r="E114" s="62"/>
      <c r="F114" s="38"/>
    </row>
    <row r="115" spans="1:6" ht="76.5" x14ac:dyDescent="0.2">
      <c r="A115" s="92"/>
      <c r="B115" s="42" t="s">
        <v>69</v>
      </c>
      <c r="C115" s="38"/>
      <c r="D115" s="22"/>
      <c r="E115" s="37"/>
      <c r="F115" s="38"/>
    </row>
    <row r="116" spans="1:6" x14ac:dyDescent="0.2">
      <c r="A116" s="89"/>
      <c r="B116" s="84"/>
      <c r="C116" s="63"/>
      <c r="D116" s="64">
        <v>0.05</v>
      </c>
      <c r="E116" s="38"/>
      <c r="F116" s="37">
        <f>SUM(F11:F115)*D116</f>
        <v>0</v>
      </c>
    </row>
    <row r="117" spans="1:6" x14ac:dyDescent="0.2">
      <c r="A117" s="91"/>
      <c r="B117" s="85"/>
      <c r="C117" s="86"/>
      <c r="D117" s="87"/>
      <c r="E117" s="65"/>
      <c r="F117" s="55"/>
    </row>
    <row r="118" spans="1:6" x14ac:dyDescent="0.2">
      <c r="A118" s="92"/>
      <c r="B118" s="42"/>
      <c r="C118" s="38"/>
      <c r="D118" s="22"/>
      <c r="E118" s="38"/>
      <c r="F118" s="38"/>
    </row>
    <row r="119" spans="1:6" x14ac:dyDescent="0.2">
      <c r="A119" s="89">
        <f>COUNT($A$11:A117)+1</f>
        <v>22</v>
      </c>
      <c r="B119" s="41" t="s">
        <v>70</v>
      </c>
      <c r="C119" s="38"/>
      <c r="D119" s="22"/>
      <c r="E119" s="38"/>
      <c r="F119" s="38"/>
    </row>
    <row r="120" spans="1:6" ht="38.25" x14ac:dyDescent="0.2">
      <c r="A120" s="92"/>
      <c r="B120" s="42" t="s">
        <v>25</v>
      </c>
      <c r="C120" s="63"/>
      <c r="D120" s="64">
        <v>0.1</v>
      </c>
      <c r="E120" s="38"/>
      <c r="F120" s="37">
        <f>SUM(F11:F114)*D120</f>
        <v>0</v>
      </c>
    </row>
    <row r="121" spans="1:6" x14ac:dyDescent="0.2">
      <c r="A121" s="97"/>
      <c r="B121" s="70"/>
      <c r="C121" s="38"/>
      <c r="D121" s="22"/>
      <c r="E121" s="62"/>
      <c r="F121" s="38"/>
    </row>
    <row r="122" spans="1:6" x14ac:dyDescent="0.2">
      <c r="A122" s="43"/>
      <c r="B122" s="71" t="s">
        <v>2</v>
      </c>
      <c r="C122" s="44"/>
      <c r="D122" s="45"/>
      <c r="E122" s="46" t="s">
        <v>38</v>
      </c>
      <c r="F122" s="46">
        <f>SUM(F13:F120)</f>
        <v>0</v>
      </c>
    </row>
  </sheetData>
  <sheetProtection algorithmName="SHA-512" hashValue="eZdQ+VZ4DodxKrKxDnGNfNlwpX4DoeFRqdbhQgqm+QjDzP/JGy8tz1R/s509Eix1FT7mloOJ3/1jopKwcfvt5Q==" saltValue="vHGCed90fFRLwlcwf3cfEw==" spinCount="100000" sheet="1" objects="1" scenarios="1"/>
  <phoneticPr fontId="0" type="noConversion"/>
  <pageMargins left="0.78740157480314965" right="0.27559055118110237" top="0.86614173228346458" bottom="0.74803149606299213" header="0.31496062992125984" footer="0.31496062992125984"/>
  <pageSetup paperSize="9" orientation="portrait" r:id="rId1"/>
  <headerFooter alignWithMargins="0">
    <oddHeader xml:space="preserve">&amp;L&amp;"Arial,Navadno"&amp;8ENERGETIKA LJUBLJANA d.o.o.
JPE-SIR-334/23
</oddHeader>
    <oddFooter>&amp;C&amp;"Arial,Navadno"&amp;P</oddFooter>
  </headerFooter>
  <rowBreaks count="3" manualBreakCount="3">
    <brk id="36" max="5" man="1"/>
    <brk id="72" max="5" man="1"/>
    <brk id="102"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F82"/>
  <sheetViews>
    <sheetView view="pageBreakPreview" zoomScaleNormal="100" zoomScaleSheetLayoutView="100" workbookViewId="0">
      <selection activeCell="F10" sqref="F10"/>
    </sheetView>
  </sheetViews>
  <sheetFormatPr defaultColWidth="9.140625" defaultRowHeight="12.75" x14ac:dyDescent="0.2"/>
  <cols>
    <col min="1" max="1" width="5.7109375" style="27" customWidth="1"/>
    <col min="2" max="2" width="50.7109375" style="72" customWidth="1"/>
    <col min="3" max="3" width="7.7109375" style="30" customWidth="1"/>
    <col min="4" max="4" width="4.7109375" style="31" customWidth="1"/>
    <col min="5" max="5" width="11.7109375" style="29" customWidth="1"/>
    <col min="6" max="6" width="12.7109375" style="30" customWidth="1"/>
    <col min="7" max="16384" width="9.140625" style="31"/>
  </cols>
  <sheetData>
    <row r="1" spans="1:6" x14ac:dyDescent="0.2">
      <c r="A1" s="26" t="s">
        <v>282</v>
      </c>
      <c r="B1" s="66" t="s">
        <v>8</v>
      </c>
      <c r="C1" s="27"/>
      <c r="D1" s="28"/>
    </row>
    <row r="2" spans="1:6" x14ac:dyDescent="0.2">
      <c r="A2" s="26" t="s">
        <v>283</v>
      </c>
      <c r="B2" s="66" t="s">
        <v>9</v>
      </c>
      <c r="C2" s="27"/>
      <c r="D2" s="28"/>
    </row>
    <row r="3" spans="1:6" x14ac:dyDescent="0.2">
      <c r="A3" s="26" t="s">
        <v>285</v>
      </c>
      <c r="B3" s="7" t="s">
        <v>104</v>
      </c>
      <c r="C3" s="27"/>
      <c r="D3" s="28"/>
      <c r="E3" s="106"/>
      <c r="F3" s="72"/>
    </row>
    <row r="4" spans="1:6" x14ac:dyDescent="0.2">
      <c r="A4" s="26"/>
      <c r="B4" s="66"/>
      <c r="C4" s="27"/>
      <c r="D4" s="28"/>
      <c r="E4" s="106"/>
      <c r="F4" s="72"/>
    </row>
    <row r="5" spans="1:6" ht="76.5" x14ac:dyDescent="0.2">
      <c r="A5" s="101" t="s">
        <v>0</v>
      </c>
      <c r="B5" s="102" t="s">
        <v>31</v>
      </c>
      <c r="C5" s="103" t="s">
        <v>10</v>
      </c>
      <c r="D5" s="103" t="s">
        <v>11</v>
      </c>
      <c r="E5" s="104" t="s">
        <v>35</v>
      </c>
      <c r="F5" s="104" t="s">
        <v>36</v>
      </c>
    </row>
    <row r="6" spans="1:6" x14ac:dyDescent="0.2">
      <c r="A6" s="90"/>
      <c r="B6" s="68"/>
      <c r="C6" s="56"/>
      <c r="D6" s="50"/>
      <c r="E6" s="51"/>
      <c r="F6" s="49"/>
    </row>
    <row r="7" spans="1:6" x14ac:dyDescent="0.2">
      <c r="A7" s="90"/>
      <c r="B7" s="68"/>
      <c r="C7" s="56"/>
      <c r="D7" s="50"/>
      <c r="E7" s="51"/>
      <c r="F7" s="49"/>
    </row>
    <row r="8" spans="1:6" ht="25.5" x14ac:dyDescent="0.2">
      <c r="A8" s="89">
        <v>1</v>
      </c>
      <c r="B8" s="41" t="s">
        <v>106</v>
      </c>
      <c r="C8" s="52"/>
      <c r="D8" s="22"/>
      <c r="E8" s="37"/>
      <c r="F8" s="37"/>
    </row>
    <row r="9" spans="1:6" ht="165.75" x14ac:dyDescent="0.2">
      <c r="A9" s="94"/>
      <c r="B9" s="42" t="s">
        <v>107</v>
      </c>
      <c r="C9" s="89"/>
      <c r="D9" s="22"/>
      <c r="E9" s="37"/>
      <c r="F9" s="37"/>
    </row>
    <row r="10" spans="1:6" x14ac:dyDescent="0.2">
      <c r="A10" s="94"/>
      <c r="B10" s="42" t="s">
        <v>95</v>
      </c>
      <c r="C10" s="36">
        <v>2</v>
      </c>
      <c r="D10" s="22" t="s">
        <v>1</v>
      </c>
      <c r="E10" s="47"/>
      <c r="F10" s="37">
        <f>C10*E10</f>
        <v>0</v>
      </c>
    </row>
    <row r="11" spans="1:6" x14ac:dyDescent="0.2">
      <c r="A11" s="95"/>
      <c r="B11" s="69"/>
      <c r="C11" s="53"/>
      <c r="D11" s="54"/>
      <c r="E11" s="37"/>
      <c r="F11" s="55"/>
    </row>
    <row r="12" spans="1:6" x14ac:dyDescent="0.2">
      <c r="A12" s="89"/>
      <c r="B12" s="42"/>
      <c r="C12" s="52"/>
      <c r="D12" s="22"/>
      <c r="E12" s="49"/>
      <c r="F12" s="38"/>
    </row>
    <row r="13" spans="1:6" x14ac:dyDescent="0.2">
      <c r="A13" s="114">
        <f>COUNT($A$7:A12)+1</f>
        <v>2</v>
      </c>
      <c r="B13" s="41" t="s">
        <v>99</v>
      </c>
      <c r="C13" s="52"/>
      <c r="D13" s="22"/>
      <c r="E13" s="37"/>
      <c r="F13" s="37"/>
    </row>
    <row r="14" spans="1:6" ht="114.75" x14ac:dyDescent="0.2">
      <c r="A14" s="94"/>
      <c r="B14" s="42" t="s">
        <v>100</v>
      </c>
      <c r="C14" s="52"/>
      <c r="D14" s="22"/>
      <c r="E14" s="37"/>
      <c r="F14" s="37"/>
    </row>
    <row r="15" spans="1:6" ht="14.25" x14ac:dyDescent="0.2">
      <c r="A15" s="94"/>
      <c r="B15" s="42"/>
      <c r="C15" s="36">
        <v>70</v>
      </c>
      <c r="D15" s="22" t="s">
        <v>34</v>
      </c>
      <c r="E15" s="47"/>
      <c r="F15" s="37">
        <f>C15*E15</f>
        <v>0</v>
      </c>
    </row>
    <row r="16" spans="1:6" x14ac:dyDescent="0.2">
      <c r="A16" s="115"/>
      <c r="B16" s="116"/>
      <c r="C16" s="98"/>
      <c r="D16" s="99"/>
      <c r="E16" s="153"/>
      <c r="F16" s="98"/>
    </row>
    <row r="17" spans="1:6" x14ac:dyDescent="0.2">
      <c r="A17" s="90"/>
      <c r="B17" s="68"/>
      <c r="C17" s="56"/>
      <c r="D17" s="50"/>
      <c r="E17" s="49"/>
      <c r="F17" s="49"/>
    </row>
    <row r="18" spans="1:6" ht="25.5" x14ac:dyDescent="0.2">
      <c r="A18" s="89">
        <f>COUNT($A$7:A17)+1</f>
        <v>3</v>
      </c>
      <c r="B18" s="41" t="s">
        <v>119</v>
      </c>
      <c r="C18" s="52"/>
      <c r="D18" s="22"/>
      <c r="E18" s="37"/>
      <c r="F18" s="37"/>
    </row>
    <row r="19" spans="1:6" ht="51" x14ac:dyDescent="0.2">
      <c r="A19" s="89"/>
      <c r="B19" s="42" t="s">
        <v>120</v>
      </c>
      <c r="C19" s="52"/>
      <c r="D19" s="22"/>
      <c r="E19" s="37"/>
      <c r="F19" s="38"/>
    </row>
    <row r="20" spans="1:6" ht="14.25" x14ac:dyDescent="0.2">
      <c r="A20" s="89"/>
      <c r="B20" s="42"/>
      <c r="C20" s="36">
        <v>15</v>
      </c>
      <c r="D20" s="22" t="s">
        <v>40</v>
      </c>
      <c r="E20" s="47"/>
      <c r="F20" s="37">
        <f>C20*E20</f>
        <v>0</v>
      </c>
    </row>
    <row r="21" spans="1:6" x14ac:dyDescent="0.2">
      <c r="A21" s="91"/>
      <c r="B21" s="69"/>
      <c r="C21" s="53"/>
      <c r="D21" s="54"/>
      <c r="E21" s="37"/>
      <c r="F21" s="55"/>
    </row>
    <row r="22" spans="1:6" x14ac:dyDescent="0.2">
      <c r="A22" s="89"/>
      <c r="B22" s="42"/>
      <c r="C22" s="52"/>
      <c r="D22" s="22"/>
      <c r="E22" s="49"/>
      <c r="F22" s="37"/>
    </row>
    <row r="23" spans="1:6" x14ac:dyDescent="0.2">
      <c r="A23" s="89">
        <f>COUNT($A$7:A22)+1</f>
        <v>4</v>
      </c>
      <c r="B23" s="41" t="s">
        <v>121</v>
      </c>
      <c r="C23" s="52"/>
      <c r="D23" s="22"/>
      <c r="E23" s="37"/>
      <c r="F23" s="37"/>
    </row>
    <row r="24" spans="1:6" ht="51" x14ac:dyDescent="0.2">
      <c r="A24" s="89"/>
      <c r="B24" s="42" t="s">
        <v>122</v>
      </c>
      <c r="C24" s="52"/>
      <c r="D24" s="22"/>
      <c r="E24" s="37"/>
      <c r="F24" s="38"/>
    </row>
    <row r="25" spans="1:6" ht="14.25" x14ac:dyDescent="0.2">
      <c r="A25" s="89"/>
      <c r="B25" s="42"/>
      <c r="C25" s="36">
        <v>45</v>
      </c>
      <c r="D25" s="22" t="s">
        <v>40</v>
      </c>
      <c r="E25" s="47"/>
      <c r="F25" s="37">
        <f>C25*E25</f>
        <v>0</v>
      </c>
    </row>
    <row r="26" spans="1:6" x14ac:dyDescent="0.2">
      <c r="A26" s="91"/>
      <c r="B26" s="141"/>
      <c r="C26" s="53"/>
      <c r="D26" s="54"/>
      <c r="E26" s="37"/>
      <c r="F26" s="55"/>
    </row>
    <row r="27" spans="1:6" x14ac:dyDescent="0.2">
      <c r="A27" s="90"/>
      <c r="B27" s="68"/>
      <c r="C27" s="56"/>
      <c r="D27" s="50"/>
      <c r="E27" s="49"/>
      <c r="F27" s="49"/>
    </row>
    <row r="28" spans="1:6" ht="25.5" x14ac:dyDescent="0.2">
      <c r="A28" s="89">
        <f>COUNT($A$7:A27)+1</f>
        <v>5</v>
      </c>
      <c r="B28" s="41" t="s">
        <v>123</v>
      </c>
      <c r="C28" s="52"/>
      <c r="D28" s="22"/>
      <c r="E28" s="37"/>
      <c r="F28" s="38"/>
    </row>
    <row r="29" spans="1:6" ht="51" x14ac:dyDescent="0.2">
      <c r="A29" s="89"/>
      <c r="B29" s="42" t="s">
        <v>124</v>
      </c>
      <c r="C29" s="52"/>
      <c r="D29" s="22"/>
      <c r="E29" s="37"/>
      <c r="F29" s="38"/>
    </row>
    <row r="30" spans="1:6" ht="14.25" x14ac:dyDescent="0.2">
      <c r="A30" s="89"/>
      <c r="B30" s="142"/>
      <c r="C30" s="36">
        <v>2</v>
      </c>
      <c r="D30" s="22" t="s">
        <v>40</v>
      </c>
      <c r="E30" s="47"/>
      <c r="F30" s="37">
        <f>C30*E30</f>
        <v>0</v>
      </c>
    </row>
    <row r="31" spans="1:6" x14ac:dyDescent="0.2">
      <c r="A31" s="91"/>
      <c r="B31" s="141"/>
      <c r="C31" s="53"/>
      <c r="D31" s="54"/>
      <c r="E31" s="37"/>
      <c r="F31" s="55"/>
    </row>
    <row r="32" spans="1:6" x14ac:dyDescent="0.2">
      <c r="A32" s="90"/>
      <c r="B32" s="143"/>
      <c r="C32" s="56"/>
      <c r="D32" s="50"/>
      <c r="E32" s="49"/>
      <c r="F32" s="51"/>
    </row>
    <row r="33" spans="1:6" x14ac:dyDescent="0.2">
      <c r="A33" s="89">
        <f>COUNT($A$7:A32)+1</f>
        <v>6</v>
      </c>
      <c r="B33" s="41" t="s">
        <v>125</v>
      </c>
      <c r="C33" s="52"/>
      <c r="D33" s="22"/>
      <c r="E33" s="37"/>
      <c r="F33" s="38"/>
    </row>
    <row r="34" spans="1:6" ht="76.5" x14ac:dyDescent="0.2">
      <c r="A34" s="89"/>
      <c r="B34" s="42" t="s">
        <v>126</v>
      </c>
      <c r="C34" s="52"/>
      <c r="D34" s="22"/>
      <c r="E34" s="37"/>
      <c r="F34" s="38"/>
    </row>
    <row r="35" spans="1:6" ht="14.25" x14ac:dyDescent="0.2">
      <c r="A35" s="89"/>
      <c r="B35" s="42"/>
      <c r="C35" s="36">
        <v>2</v>
      </c>
      <c r="D35" s="22" t="s">
        <v>40</v>
      </c>
      <c r="E35" s="47"/>
      <c r="F35" s="37">
        <f>C35*E35</f>
        <v>0</v>
      </c>
    </row>
    <row r="36" spans="1:6" x14ac:dyDescent="0.2">
      <c r="A36" s="91"/>
      <c r="B36" s="69"/>
      <c r="C36" s="53"/>
      <c r="D36" s="54"/>
      <c r="E36" s="37"/>
      <c r="F36" s="55"/>
    </row>
    <row r="37" spans="1:6" x14ac:dyDescent="0.2">
      <c r="A37" s="90"/>
      <c r="B37" s="68"/>
      <c r="C37" s="56"/>
      <c r="D37" s="50"/>
      <c r="E37" s="49"/>
      <c r="F37" s="49"/>
    </row>
    <row r="38" spans="1:6" x14ac:dyDescent="0.2">
      <c r="A38" s="89">
        <f>COUNT($A$7:A37)+1</f>
        <v>7</v>
      </c>
      <c r="B38" s="79" t="s">
        <v>127</v>
      </c>
      <c r="C38" s="52"/>
      <c r="D38" s="22"/>
      <c r="E38" s="37"/>
      <c r="F38" s="38"/>
    </row>
    <row r="39" spans="1:6" ht="51" x14ac:dyDescent="0.2">
      <c r="A39" s="89"/>
      <c r="B39" s="42" t="s">
        <v>128</v>
      </c>
      <c r="C39" s="52"/>
      <c r="D39" s="22"/>
      <c r="E39" s="37"/>
      <c r="F39" s="38"/>
    </row>
    <row r="40" spans="1:6" ht="14.25" x14ac:dyDescent="0.2">
      <c r="A40" s="89"/>
      <c r="B40" s="42"/>
      <c r="C40" s="36">
        <v>30</v>
      </c>
      <c r="D40" s="22" t="s">
        <v>40</v>
      </c>
      <c r="E40" s="47"/>
      <c r="F40" s="37">
        <f>C40*E40</f>
        <v>0</v>
      </c>
    </row>
    <row r="41" spans="1:6" x14ac:dyDescent="0.2">
      <c r="A41" s="91"/>
      <c r="B41" s="69"/>
      <c r="C41" s="53"/>
      <c r="D41" s="54"/>
      <c r="E41" s="37"/>
      <c r="F41" s="55"/>
    </row>
    <row r="42" spans="1:6" x14ac:dyDescent="0.2">
      <c r="A42" s="90"/>
      <c r="B42" s="68"/>
      <c r="C42" s="56"/>
      <c r="D42" s="50"/>
      <c r="E42" s="49"/>
      <c r="F42" s="51"/>
    </row>
    <row r="43" spans="1:6" x14ac:dyDescent="0.2">
      <c r="A43" s="89">
        <f>COUNT($A$7:A42)+1</f>
        <v>8</v>
      </c>
      <c r="B43" s="41" t="s">
        <v>14</v>
      </c>
      <c r="C43" s="52"/>
      <c r="D43" s="22"/>
      <c r="E43" s="37"/>
      <c r="F43" s="37"/>
    </row>
    <row r="44" spans="1:6" ht="63.75" x14ac:dyDescent="0.2">
      <c r="A44" s="89"/>
      <c r="B44" s="42" t="s">
        <v>45</v>
      </c>
      <c r="C44" s="52"/>
      <c r="D44" s="22"/>
      <c r="E44" s="37"/>
      <c r="F44" s="37"/>
    </row>
    <row r="45" spans="1:6" ht="14.25" x14ac:dyDescent="0.2">
      <c r="A45" s="89"/>
      <c r="B45" s="42"/>
      <c r="C45" s="36">
        <v>5</v>
      </c>
      <c r="D45" s="22" t="s">
        <v>40</v>
      </c>
      <c r="E45" s="47"/>
      <c r="F45" s="37">
        <f>C45*E45</f>
        <v>0</v>
      </c>
    </row>
    <row r="46" spans="1:6" x14ac:dyDescent="0.2">
      <c r="A46" s="91"/>
      <c r="B46" s="69"/>
      <c r="C46" s="53"/>
      <c r="D46" s="54"/>
      <c r="E46" s="37"/>
      <c r="F46" s="55"/>
    </row>
    <row r="47" spans="1:6" x14ac:dyDescent="0.2">
      <c r="A47" s="96"/>
      <c r="B47" s="68"/>
      <c r="C47" s="56"/>
      <c r="D47" s="50"/>
      <c r="E47" s="49"/>
      <c r="F47" s="49"/>
    </row>
    <row r="48" spans="1:6" x14ac:dyDescent="0.2">
      <c r="A48" s="89">
        <f>COUNT($A$7:A47)+1</f>
        <v>9</v>
      </c>
      <c r="B48" s="41" t="s">
        <v>46</v>
      </c>
      <c r="C48" s="52"/>
      <c r="D48" s="22"/>
      <c r="E48" s="37"/>
      <c r="F48" s="38"/>
    </row>
    <row r="49" spans="1:6" ht="38.25" x14ac:dyDescent="0.2">
      <c r="A49" s="94"/>
      <c r="B49" s="42" t="s">
        <v>47</v>
      </c>
      <c r="C49" s="52"/>
      <c r="D49" s="22"/>
      <c r="E49" s="37"/>
      <c r="F49" s="38"/>
    </row>
    <row r="50" spans="1:6" ht="14.25" x14ac:dyDescent="0.2">
      <c r="A50" s="94"/>
      <c r="B50" s="42"/>
      <c r="C50" s="36">
        <v>3</v>
      </c>
      <c r="D50" s="22" t="s">
        <v>40</v>
      </c>
      <c r="E50" s="47"/>
      <c r="F50" s="37">
        <f>C50*E50</f>
        <v>0</v>
      </c>
    </row>
    <row r="51" spans="1:6" x14ac:dyDescent="0.2">
      <c r="A51" s="95"/>
      <c r="B51" s="69"/>
      <c r="C51" s="53"/>
      <c r="D51" s="54"/>
      <c r="E51" s="37"/>
      <c r="F51" s="55"/>
    </row>
    <row r="52" spans="1:6" x14ac:dyDescent="0.2">
      <c r="A52" s="96"/>
      <c r="B52" s="68"/>
      <c r="C52" s="56"/>
      <c r="D52" s="50"/>
      <c r="E52" s="49"/>
      <c r="F52" s="49"/>
    </row>
    <row r="53" spans="1:6" x14ac:dyDescent="0.2">
      <c r="A53" s="89">
        <f>COUNT($A$7:A52)+1</f>
        <v>10</v>
      </c>
      <c r="B53" s="41" t="s">
        <v>96</v>
      </c>
      <c r="C53" s="52"/>
      <c r="D53" s="22"/>
      <c r="E53" s="37"/>
      <c r="F53" s="38"/>
    </row>
    <row r="54" spans="1:6" ht="63.75" x14ac:dyDescent="0.2">
      <c r="A54" s="94"/>
      <c r="B54" s="42" t="s">
        <v>78</v>
      </c>
      <c r="C54" s="52"/>
      <c r="D54" s="22"/>
      <c r="E54" s="37"/>
      <c r="F54" s="38"/>
    </row>
    <row r="55" spans="1:6" ht="14.25" x14ac:dyDescent="0.2">
      <c r="A55" s="94"/>
      <c r="B55" s="80" t="s">
        <v>101</v>
      </c>
      <c r="C55" s="36">
        <v>15</v>
      </c>
      <c r="D55" s="39" t="s">
        <v>40</v>
      </c>
      <c r="E55" s="47"/>
      <c r="F55" s="40">
        <f>C55*E55</f>
        <v>0</v>
      </c>
    </row>
    <row r="56" spans="1:6" ht="14.25" x14ac:dyDescent="0.2">
      <c r="A56" s="94"/>
      <c r="B56" s="80" t="s">
        <v>102</v>
      </c>
      <c r="C56" s="36">
        <v>15</v>
      </c>
      <c r="D56" s="39" t="s">
        <v>40</v>
      </c>
      <c r="E56" s="47"/>
      <c r="F56" s="40">
        <f>C56*E56</f>
        <v>0</v>
      </c>
    </row>
    <row r="57" spans="1:6" x14ac:dyDescent="0.2">
      <c r="A57" s="95"/>
      <c r="B57" s="81"/>
      <c r="C57" s="53"/>
      <c r="D57" s="77"/>
      <c r="E57" s="40"/>
      <c r="F57" s="78"/>
    </row>
    <row r="58" spans="1:6" x14ac:dyDescent="0.2">
      <c r="A58" s="96"/>
      <c r="B58" s="68"/>
      <c r="C58" s="56"/>
      <c r="D58" s="50"/>
      <c r="E58" s="49"/>
      <c r="F58" s="49"/>
    </row>
    <row r="59" spans="1:6" x14ac:dyDescent="0.2">
      <c r="A59" s="89">
        <f>COUNT($A$7:A58)+1</f>
        <v>11</v>
      </c>
      <c r="B59" s="41" t="s">
        <v>129</v>
      </c>
      <c r="C59" s="52"/>
      <c r="D59" s="22"/>
      <c r="E59" s="37"/>
      <c r="F59" s="37"/>
    </row>
    <row r="60" spans="1:6" ht="51" x14ac:dyDescent="0.2">
      <c r="A60" s="94"/>
      <c r="B60" s="42" t="s">
        <v>130</v>
      </c>
      <c r="C60" s="52"/>
      <c r="D60" s="22"/>
      <c r="E60" s="37"/>
      <c r="F60" s="38"/>
    </row>
    <row r="61" spans="1:6" ht="14.25" x14ac:dyDescent="0.2">
      <c r="A61" s="94"/>
      <c r="B61" s="42"/>
      <c r="C61" s="36">
        <v>2</v>
      </c>
      <c r="D61" s="22" t="s">
        <v>34</v>
      </c>
      <c r="E61" s="47"/>
      <c r="F61" s="37">
        <f>C61*E61</f>
        <v>0</v>
      </c>
    </row>
    <row r="62" spans="1:6" x14ac:dyDescent="0.2">
      <c r="A62" s="95"/>
      <c r="B62" s="69"/>
      <c r="C62" s="53"/>
      <c r="D62" s="54"/>
      <c r="E62" s="37"/>
      <c r="F62" s="55"/>
    </row>
    <row r="63" spans="1:6" x14ac:dyDescent="0.2">
      <c r="A63" s="96"/>
      <c r="B63" s="68"/>
      <c r="C63" s="56"/>
      <c r="D63" s="50"/>
      <c r="E63" s="49"/>
      <c r="F63" s="51"/>
    </row>
    <row r="64" spans="1:6" x14ac:dyDescent="0.2">
      <c r="A64" s="89">
        <f>COUNT($A$7:A63)+1</f>
        <v>12</v>
      </c>
      <c r="B64" s="41" t="s">
        <v>55</v>
      </c>
      <c r="C64" s="52"/>
      <c r="D64" s="22"/>
      <c r="E64" s="37"/>
      <c r="F64" s="37"/>
    </row>
    <row r="65" spans="1:6" ht="63.75" x14ac:dyDescent="0.2">
      <c r="A65" s="94"/>
      <c r="B65" s="42" t="s">
        <v>56</v>
      </c>
      <c r="C65" s="52"/>
      <c r="D65" s="22"/>
      <c r="E65" s="37"/>
      <c r="F65" s="38"/>
    </row>
    <row r="66" spans="1:6" ht="14.25" x14ac:dyDescent="0.2">
      <c r="A66" s="94"/>
      <c r="B66" s="42"/>
      <c r="C66" s="36">
        <v>2</v>
      </c>
      <c r="D66" s="22" t="s">
        <v>34</v>
      </c>
      <c r="E66" s="47"/>
      <c r="F66" s="37">
        <f>C66*E66</f>
        <v>0</v>
      </c>
    </row>
    <row r="67" spans="1:6" x14ac:dyDescent="0.2">
      <c r="A67" s="95"/>
      <c r="B67" s="69"/>
      <c r="C67" s="53"/>
      <c r="D67" s="54"/>
      <c r="E67" s="37"/>
      <c r="F67" s="55"/>
    </row>
    <row r="68" spans="1:6" x14ac:dyDescent="0.2">
      <c r="A68" s="96"/>
      <c r="B68" s="68"/>
      <c r="C68" s="56"/>
      <c r="D68" s="50"/>
      <c r="E68" s="49"/>
      <c r="F68" s="51"/>
    </row>
    <row r="69" spans="1:6" x14ac:dyDescent="0.2">
      <c r="A69" s="89">
        <f>COUNT($A$7:A68)+1</f>
        <v>13</v>
      </c>
      <c r="B69" s="41" t="s">
        <v>131</v>
      </c>
      <c r="C69" s="52"/>
      <c r="D69" s="22"/>
      <c r="E69" s="37"/>
      <c r="F69" s="37"/>
    </row>
    <row r="70" spans="1:6" ht="51" x14ac:dyDescent="0.2">
      <c r="A70" s="94"/>
      <c r="B70" s="42" t="s">
        <v>132</v>
      </c>
      <c r="C70" s="52"/>
      <c r="D70" s="22"/>
      <c r="E70" s="37"/>
      <c r="F70" s="37"/>
    </row>
    <row r="71" spans="1:6" ht="14.25" x14ac:dyDescent="0.2">
      <c r="A71" s="94"/>
      <c r="B71" s="42"/>
      <c r="C71" s="36">
        <v>5</v>
      </c>
      <c r="D71" s="22" t="s">
        <v>34</v>
      </c>
      <c r="E71" s="47"/>
      <c r="F71" s="37">
        <f>C71*E71</f>
        <v>0</v>
      </c>
    </row>
    <row r="72" spans="1:6" x14ac:dyDescent="0.2">
      <c r="A72" s="95"/>
      <c r="B72" s="69"/>
      <c r="C72" s="53"/>
      <c r="D72" s="54"/>
      <c r="E72" s="37"/>
      <c r="F72" s="55"/>
    </row>
    <row r="73" spans="1:6" x14ac:dyDescent="0.2">
      <c r="A73" s="96"/>
      <c r="B73" s="68"/>
      <c r="C73" s="56"/>
      <c r="D73" s="50"/>
      <c r="E73" s="49"/>
      <c r="F73" s="49"/>
    </row>
    <row r="74" spans="1:6" x14ac:dyDescent="0.2">
      <c r="A74" s="89">
        <f>COUNT($A$7:A73)+1</f>
        <v>14</v>
      </c>
      <c r="B74" s="41" t="s">
        <v>68</v>
      </c>
      <c r="C74" s="52"/>
      <c r="D74" s="22"/>
      <c r="E74" s="37"/>
      <c r="F74" s="38"/>
    </row>
    <row r="75" spans="1:6" ht="51" x14ac:dyDescent="0.2">
      <c r="A75" s="94"/>
      <c r="B75" s="42" t="s">
        <v>97</v>
      </c>
      <c r="C75" s="52"/>
      <c r="D75" s="22"/>
      <c r="E75" s="37"/>
      <c r="F75" s="38"/>
    </row>
    <row r="76" spans="1:6" ht="25.5" x14ac:dyDescent="0.2">
      <c r="A76" s="94"/>
      <c r="B76" s="42" t="s">
        <v>94</v>
      </c>
      <c r="C76" s="52">
        <v>1</v>
      </c>
      <c r="D76" s="22" t="s">
        <v>1</v>
      </c>
      <c r="E76" s="47"/>
      <c r="F76" s="37">
        <f t="shared" ref="F76" si="0">C76*E76</f>
        <v>0</v>
      </c>
    </row>
    <row r="77" spans="1:6" x14ac:dyDescent="0.2">
      <c r="A77" s="95"/>
      <c r="B77" s="69"/>
      <c r="C77" s="53"/>
      <c r="D77" s="54"/>
      <c r="E77" s="37"/>
      <c r="F77" s="55"/>
    </row>
    <row r="78" spans="1:6" x14ac:dyDescent="0.2">
      <c r="A78" s="43"/>
      <c r="B78" s="71" t="s">
        <v>2</v>
      </c>
      <c r="C78" s="44"/>
      <c r="D78" s="45"/>
      <c r="E78" s="187" t="s">
        <v>38</v>
      </c>
      <c r="F78" s="46">
        <f>SUM(F10:F76)</f>
        <v>0</v>
      </c>
    </row>
    <row r="79" spans="1:6" x14ac:dyDescent="0.2">
      <c r="A79" s="107"/>
      <c r="B79" s="108"/>
      <c r="C79" s="109"/>
      <c r="D79" s="110"/>
      <c r="E79" s="111"/>
      <c r="F79" s="111"/>
    </row>
    <row r="81" spans="2:2" x14ac:dyDescent="0.2">
      <c r="B81" s="66" t="s">
        <v>98</v>
      </c>
    </row>
    <row r="82" spans="2:2" ht="38.25" x14ac:dyDescent="0.2">
      <c r="B82" s="112" t="s">
        <v>103</v>
      </c>
    </row>
  </sheetData>
  <sheetProtection algorithmName="SHA-512" hashValue="KmfCqB6vAdyPQj65LrftKabiVoFJ1GSovNPd1ywcvJ/toErguj7XtVv/jIXCshCuFHUVoAlMSesTcXLiaY3HuA==" saltValue="hgJIwH8kFTkd2WCXlTJg0A=="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 xml:space="preserve">&amp;L&amp;"Arial,Navadno"&amp;8ENERGETIKA LJUBLJANA d.o.o.
JPE-SIR-334/23
</oddHeader>
    <oddFooter>&amp;C&amp;"Arial,Navadno"&amp;P</oddFooter>
  </headerFooter>
  <rowBreaks count="2" manualBreakCount="2">
    <brk id="21" max="5" man="1"/>
    <brk id="51"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30"/>
  <sheetViews>
    <sheetView showGridLines="0" view="pageBreakPreview" zoomScaleNormal="100" zoomScaleSheetLayoutView="100" workbookViewId="0">
      <selection activeCell="B20" sqref="B20:C20"/>
    </sheetView>
  </sheetViews>
  <sheetFormatPr defaultColWidth="8.85546875" defaultRowHeight="12.75" x14ac:dyDescent="0.2"/>
  <cols>
    <col min="1" max="1" width="6.140625" style="1" customWidth="1"/>
    <col min="2" max="2" width="5.42578125" style="1" customWidth="1"/>
    <col min="3" max="3" width="34.42578125" style="1" customWidth="1"/>
    <col min="4" max="4" width="10" style="1" customWidth="1"/>
    <col min="5" max="5" width="9" style="1" customWidth="1"/>
    <col min="6" max="6" width="10.85546875" style="1" bestFit="1" customWidth="1"/>
    <col min="7" max="7" width="16.42578125" style="18" bestFit="1" customWidth="1"/>
    <col min="8" max="16384" width="8.85546875" style="1"/>
  </cols>
  <sheetData>
    <row r="1" spans="1:7" ht="27.2" customHeight="1" x14ac:dyDescent="0.2">
      <c r="A1" s="25" t="s">
        <v>3</v>
      </c>
      <c r="B1" s="25"/>
      <c r="C1" s="25"/>
      <c r="D1" s="25"/>
      <c r="E1" s="25"/>
      <c r="F1" s="25"/>
      <c r="G1" s="25"/>
    </row>
    <row r="2" spans="1:7" ht="15" customHeight="1" x14ac:dyDescent="0.2">
      <c r="A2" s="221" t="s">
        <v>147</v>
      </c>
      <c r="B2" s="221"/>
      <c r="C2" s="221"/>
      <c r="D2" s="221"/>
      <c r="E2" s="221"/>
      <c r="F2" s="221"/>
      <c r="G2" s="221"/>
    </row>
    <row r="3" spans="1:7" ht="15" customHeight="1" x14ac:dyDescent="0.2">
      <c r="A3" s="222" t="s">
        <v>146</v>
      </c>
      <c r="B3" s="221"/>
      <c r="C3" s="221"/>
      <c r="D3" s="221"/>
      <c r="E3" s="221"/>
      <c r="F3" s="221"/>
      <c r="G3" s="221"/>
    </row>
    <row r="4" spans="1:7" ht="15" customHeight="1" x14ac:dyDescent="0.2">
      <c r="A4" s="221"/>
      <c r="B4" s="221"/>
      <c r="C4" s="221"/>
      <c r="D4" s="221"/>
      <c r="E4" s="221"/>
      <c r="F4" s="221"/>
      <c r="G4" s="221"/>
    </row>
    <row r="5" spans="1:7" ht="25.5" x14ac:dyDescent="0.2">
      <c r="A5" s="8" t="s">
        <v>80</v>
      </c>
      <c r="B5" s="204" t="s">
        <v>9</v>
      </c>
      <c r="C5" s="204"/>
      <c r="D5" s="204"/>
      <c r="E5" s="204"/>
      <c r="F5" s="204"/>
      <c r="G5" s="147" t="s">
        <v>87</v>
      </c>
    </row>
    <row r="6" spans="1:7" x14ac:dyDescent="0.2">
      <c r="A6" s="9" t="s">
        <v>86</v>
      </c>
      <c r="B6" s="205" t="s">
        <v>143</v>
      </c>
      <c r="C6" s="205"/>
      <c r="D6" s="205"/>
      <c r="E6" s="205"/>
      <c r="F6" s="205"/>
      <c r="G6" s="151">
        <f>+G21</f>
        <v>0</v>
      </c>
    </row>
    <row r="7" spans="1:7" x14ac:dyDescent="0.2">
      <c r="A7" s="10" t="s">
        <v>85</v>
      </c>
      <c r="B7" s="201" t="s">
        <v>141</v>
      </c>
      <c r="C7" s="202"/>
      <c r="D7" s="202"/>
      <c r="E7" s="202"/>
      <c r="F7" s="202"/>
      <c r="G7" s="151">
        <f>+G30</f>
        <v>0</v>
      </c>
    </row>
    <row r="8" spans="1:7" x14ac:dyDescent="0.2">
      <c r="A8" s="10"/>
      <c r="B8" s="145"/>
      <c r="C8" s="146"/>
      <c r="D8" s="146"/>
      <c r="E8" s="146"/>
      <c r="F8" s="146"/>
      <c r="G8" s="151"/>
    </row>
    <row r="9" spans="1:7" x14ac:dyDescent="0.2">
      <c r="A9" s="9"/>
      <c r="B9" s="201" t="s">
        <v>145</v>
      </c>
      <c r="C9" s="202"/>
      <c r="D9" s="202"/>
      <c r="E9" s="202"/>
      <c r="F9" s="203"/>
      <c r="G9" s="11">
        <f>SUM(G6:G7)</f>
        <v>0</v>
      </c>
    </row>
    <row r="10" spans="1:7" x14ac:dyDescent="0.2">
      <c r="A10" s="10"/>
      <c r="B10" s="145"/>
      <c r="C10" s="146"/>
      <c r="D10" s="146"/>
      <c r="E10" s="146"/>
      <c r="F10" s="146"/>
      <c r="G10" s="151"/>
    </row>
    <row r="11" spans="1:7" ht="13.5" thickBot="1" x14ac:dyDescent="0.25">
      <c r="A11" s="10"/>
      <c r="B11" s="145"/>
      <c r="C11" s="146"/>
      <c r="D11" s="146"/>
      <c r="E11" s="146"/>
      <c r="F11" s="146"/>
      <c r="G11" s="151"/>
    </row>
    <row r="12" spans="1:7" x14ac:dyDescent="0.2">
      <c r="A12" s="17"/>
      <c r="B12" s="17"/>
      <c r="C12" s="17"/>
      <c r="D12" s="17"/>
      <c r="E12" s="17"/>
      <c r="F12" s="17"/>
      <c r="G12" s="17"/>
    </row>
    <row r="13" spans="1:7" ht="15.75" x14ac:dyDescent="0.25">
      <c r="A13" s="150" t="s">
        <v>144</v>
      </c>
      <c r="B13" s="23"/>
      <c r="C13" s="24"/>
      <c r="D13" s="24"/>
      <c r="E13" s="23"/>
      <c r="F13" s="23"/>
      <c r="G13" s="22"/>
    </row>
    <row r="14" spans="1:7" x14ac:dyDescent="0.2">
      <c r="A14" s="209" t="s">
        <v>143</v>
      </c>
      <c r="B14" s="210"/>
      <c r="C14" s="210"/>
      <c r="D14" s="210"/>
      <c r="E14" s="210"/>
      <c r="F14" s="210"/>
      <c r="G14" s="211"/>
    </row>
    <row r="15" spans="1:7" ht="25.5" x14ac:dyDescent="0.2">
      <c r="A15" s="212" t="s">
        <v>42</v>
      </c>
      <c r="B15" s="214" t="s">
        <v>140</v>
      </c>
      <c r="C15" s="215"/>
      <c r="D15" s="214" t="s">
        <v>139</v>
      </c>
      <c r="E15" s="215"/>
      <c r="F15" s="148" t="s">
        <v>138</v>
      </c>
      <c r="G15" s="148" t="s">
        <v>6</v>
      </c>
    </row>
    <row r="16" spans="1:7" x14ac:dyDescent="0.2">
      <c r="A16" s="213"/>
      <c r="B16" s="216"/>
      <c r="C16" s="217"/>
      <c r="D16" s="216"/>
      <c r="E16" s="217"/>
      <c r="F16" s="4" t="s">
        <v>7</v>
      </c>
      <c r="G16" s="4" t="s">
        <v>37</v>
      </c>
    </row>
    <row r="17" spans="1:7" x14ac:dyDescent="0.2">
      <c r="A17" s="5" t="s">
        <v>288</v>
      </c>
      <c r="B17" s="206" t="s">
        <v>137</v>
      </c>
      <c r="C17" s="207"/>
      <c r="D17" s="223" t="s">
        <v>142</v>
      </c>
      <c r="E17" s="224"/>
      <c r="F17" s="20">
        <v>115</v>
      </c>
      <c r="G17" s="140">
        <f>+'Vrocevod_T-1700_GD'!F300</f>
        <v>0</v>
      </c>
    </row>
    <row r="18" spans="1:7" x14ac:dyDescent="0.2">
      <c r="A18" s="5"/>
      <c r="B18" s="206"/>
      <c r="C18" s="207"/>
      <c r="D18" s="223"/>
      <c r="E18" s="224"/>
      <c r="F18" s="20"/>
      <c r="G18" s="140"/>
    </row>
    <row r="19" spans="1:7" x14ac:dyDescent="0.2">
      <c r="A19" s="5"/>
      <c r="B19" s="206"/>
      <c r="C19" s="207"/>
      <c r="D19" s="223"/>
      <c r="E19" s="224"/>
      <c r="F19" s="20"/>
      <c r="G19" s="140"/>
    </row>
    <row r="20" spans="1:7" x14ac:dyDescent="0.2">
      <c r="A20" s="5"/>
      <c r="B20" s="206"/>
      <c r="C20" s="207"/>
      <c r="D20" s="223"/>
      <c r="E20" s="224"/>
      <c r="F20" s="20"/>
      <c r="G20" s="140"/>
    </row>
    <row r="21" spans="1:7" x14ac:dyDescent="0.2">
      <c r="A21" s="208" t="s">
        <v>75</v>
      </c>
      <c r="B21" s="208"/>
      <c r="C21" s="208"/>
      <c r="D21" s="208"/>
      <c r="E21" s="208"/>
      <c r="F21" s="208"/>
      <c r="G21" s="149">
        <f>SUM(G17:G17)</f>
        <v>0</v>
      </c>
    </row>
    <row r="22" spans="1:7" x14ac:dyDescent="0.2">
      <c r="A22" s="21"/>
      <c r="B22" s="21"/>
      <c r="C22" s="21"/>
      <c r="D22" s="21"/>
      <c r="E22" s="21"/>
      <c r="F22" s="21"/>
      <c r="G22" s="12"/>
    </row>
    <row r="23" spans="1:7" x14ac:dyDescent="0.2">
      <c r="A23" s="209" t="s">
        <v>141</v>
      </c>
      <c r="B23" s="210"/>
      <c r="C23" s="210"/>
      <c r="D23" s="210"/>
      <c r="E23" s="210"/>
      <c r="F23" s="210"/>
      <c r="G23" s="211"/>
    </row>
    <row r="24" spans="1:7" ht="25.5" customHeight="1" x14ac:dyDescent="0.2">
      <c r="A24" s="212" t="s">
        <v>42</v>
      </c>
      <c r="B24" s="214" t="s">
        <v>140</v>
      </c>
      <c r="C24" s="215"/>
      <c r="D24" s="214" t="s">
        <v>139</v>
      </c>
      <c r="E24" s="215"/>
      <c r="F24" s="148" t="s">
        <v>138</v>
      </c>
      <c r="G24" s="148" t="s">
        <v>6</v>
      </c>
    </row>
    <row r="25" spans="1:7" x14ac:dyDescent="0.2">
      <c r="A25" s="213"/>
      <c r="B25" s="216"/>
      <c r="C25" s="217"/>
      <c r="D25" s="216"/>
      <c r="E25" s="217"/>
      <c r="F25" s="4" t="s">
        <v>7</v>
      </c>
      <c r="G25" s="4" t="s">
        <v>37</v>
      </c>
    </row>
    <row r="26" spans="1:7" x14ac:dyDescent="0.2">
      <c r="A26" s="5" t="s">
        <v>289</v>
      </c>
      <c r="B26" s="206" t="s">
        <v>137</v>
      </c>
      <c r="C26" s="207"/>
      <c r="D26" s="223" t="s">
        <v>136</v>
      </c>
      <c r="E26" s="224"/>
      <c r="F26" s="20">
        <v>12</v>
      </c>
      <c r="G26" s="140">
        <f>+'Vrocevod_P-260_GD'!F190</f>
        <v>0</v>
      </c>
    </row>
    <row r="27" spans="1:7" x14ac:dyDescent="0.2">
      <c r="A27" s="5"/>
      <c r="B27" s="206"/>
      <c r="C27" s="207"/>
      <c r="D27" s="223"/>
      <c r="E27" s="224"/>
      <c r="F27" s="20"/>
      <c r="G27" s="140"/>
    </row>
    <row r="28" spans="1:7" x14ac:dyDescent="0.2">
      <c r="A28" s="5"/>
      <c r="B28" s="206"/>
      <c r="C28" s="207"/>
      <c r="D28" s="223"/>
      <c r="E28" s="224"/>
      <c r="F28" s="20"/>
      <c r="G28" s="140"/>
    </row>
    <row r="29" spans="1:7" x14ac:dyDescent="0.2">
      <c r="A29" s="5"/>
      <c r="B29" s="206"/>
      <c r="C29" s="207"/>
      <c r="D29" s="223"/>
      <c r="E29" s="224"/>
      <c r="F29" s="20"/>
      <c r="G29" s="140"/>
    </row>
    <row r="30" spans="1:7" x14ac:dyDescent="0.2">
      <c r="A30" s="208" t="s">
        <v>135</v>
      </c>
      <c r="B30" s="208"/>
      <c r="C30" s="208"/>
      <c r="D30" s="208"/>
      <c r="E30" s="208"/>
      <c r="F30" s="208"/>
      <c r="G30" s="149">
        <f>SUM(G26:G26)</f>
        <v>0</v>
      </c>
    </row>
  </sheetData>
  <sheetProtection algorithmName="SHA-512" hashValue="dB76panv7wmi/7nItSQSykXJ+bDcDLCyxHSH45BQhco87JiT3p+FHdc0xnY5GPl59S6Cw1LYsHB9zA7WD6tCCg==" saltValue="o0UnveL/pDuF2lwrC3OY0g==" spinCount="100000" sheet="1" objects="1" scenarios="1"/>
  <mergeCells count="32">
    <mergeCell ref="B29:C29"/>
    <mergeCell ref="D29:E29"/>
    <mergeCell ref="B27:C27"/>
    <mergeCell ref="A15:A16"/>
    <mergeCell ref="B20:C20"/>
    <mergeCell ref="D19:E19"/>
    <mergeCell ref="D20:E20"/>
    <mergeCell ref="A30:F30"/>
    <mergeCell ref="B15:C16"/>
    <mergeCell ref="B17:C17"/>
    <mergeCell ref="B18:C18"/>
    <mergeCell ref="B19:C19"/>
    <mergeCell ref="D15:E16"/>
    <mergeCell ref="D17:E17"/>
    <mergeCell ref="D24:E25"/>
    <mergeCell ref="B26:C26"/>
    <mergeCell ref="D26:E26"/>
    <mergeCell ref="A23:G23"/>
    <mergeCell ref="A24:A25"/>
    <mergeCell ref="D18:E18"/>
    <mergeCell ref="D27:E27"/>
    <mergeCell ref="B28:C28"/>
    <mergeCell ref="D28:E28"/>
    <mergeCell ref="A21:F21"/>
    <mergeCell ref="B24:C25"/>
    <mergeCell ref="A2:G2"/>
    <mergeCell ref="A3:G4"/>
    <mergeCell ref="A14:G14"/>
    <mergeCell ref="B5:F5"/>
    <mergeCell ref="B9:F9"/>
    <mergeCell ref="B6:F6"/>
    <mergeCell ref="B7:F7"/>
  </mergeCells>
  <pageMargins left="0.78740157480314965" right="0.27559055118110237" top="0.86614173228346458" bottom="0.74803149606299213" header="0.31496062992125984" footer="0.31496062992125984"/>
  <pageSetup paperSize="9" orientation="portrait" r:id="rId1"/>
  <headerFooter alignWithMargins="0">
    <oddHeader xml:space="preserve">&amp;L&amp;"Arial,Navadno"&amp;8ENERGETIKA LJUBLJANA d.o.o.
JPE-SIR-334/23
</oddHeader>
    <oddFooter>&amp;C&amp;"Arial,Navadno"&amp;P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0"/>
  <sheetViews>
    <sheetView view="pageBreakPreview" zoomScaleNormal="100" zoomScaleSheetLayoutView="100" workbookViewId="0">
      <selection activeCell="E14" sqref="E14"/>
    </sheetView>
  </sheetViews>
  <sheetFormatPr defaultColWidth="9.140625" defaultRowHeight="12.75" x14ac:dyDescent="0.2"/>
  <cols>
    <col min="1" max="1" width="5.7109375" style="27" customWidth="1"/>
    <col min="2" max="2" width="50.7109375" style="72" customWidth="1"/>
    <col min="3" max="3" width="7.7109375" style="30" customWidth="1"/>
    <col min="4" max="4" width="4.7109375" style="31" customWidth="1"/>
    <col min="5" max="5" width="11.7109375" style="29" customWidth="1"/>
    <col min="6" max="6" width="12.7109375" style="30" customWidth="1"/>
    <col min="7" max="16384" width="9.140625" style="31"/>
  </cols>
  <sheetData>
    <row r="1" spans="1:6" x14ac:dyDescent="0.2">
      <c r="A1" s="26" t="s">
        <v>286</v>
      </c>
      <c r="B1" s="66" t="s">
        <v>8</v>
      </c>
      <c r="C1" s="27"/>
      <c r="D1" s="28"/>
    </row>
    <row r="2" spans="1:6" x14ac:dyDescent="0.2">
      <c r="A2" s="26" t="s">
        <v>287</v>
      </c>
      <c r="B2" s="66" t="s">
        <v>9</v>
      </c>
      <c r="C2" s="27"/>
      <c r="D2" s="28"/>
    </row>
    <row r="3" spans="1:6" x14ac:dyDescent="0.2">
      <c r="A3" s="26" t="s">
        <v>288</v>
      </c>
      <c r="B3" s="66" t="s">
        <v>230</v>
      </c>
      <c r="C3" s="27"/>
      <c r="D3" s="28"/>
    </row>
    <row r="4" spans="1:6" x14ac:dyDescent="0.2">
      <c r="A4" s="26"/>
      <c r="B4" s="66" t="s">
        <v>137</v>
      </c>
      <c r="C4" s="27"/>
      <c r="D4" s="28"/>
    </row>
    <row r="5" spans="1:6" ht="76.5" x14ac:dyDescent="0.2">
      <c r="A5" s="101" t="s">
        <v>0</v>
      </c>
      <c r="B5" s="102" t="s">
        <v>31</v>
      </c>
      <c r="C5" s="103" t="s">
        <v>10</v>
      </c>
      <c r="D5" s="103" t="s">
        <v>11</v>
      </c>
      <c r="E5" s="104" t="s">
        <v>35</v>
      </c>
      <c r="F5" s="104" t="s">
        <v>36</v>
      </c>
    </row>
    <row r="6" spans="1:6" x14ac:dyDescent="0.2">
      <c r="A6" s="88">
        <v>1</v>
      </c>
      <c r="B6" s="67"/>
      <c r="C6" s="32"/>
      <c r="D6" s="33"/>
      <c r="E6" s="34"/>
      <c r="F6" s="32"/>
    </row>
    <row r="7" spans="1:6" x14ac:dyDescent="0.2">
      <c r="A7" s="168"/>
      <c r="B7" s="169" t="s">
        <v>98</v>
      </c>
      <c r="C7" s="58"/>
      <c r="D7" s="57"/>
      <c r="E7" s="153"/>
      <c r="F7" s="58"/>
    </row>
    <row r="8" spans="1:6" x14ac:dyDescent="0.2">
      <c r="A8" s="168"/>
      <c r="B8" s="225" t="s">
        <v>229</v>
      </c>
      <c r="C8" s="225"/>
      <c r="D8" s="225"/>
      <c r="E8" s="225"/>
      <c r="F8" s="225"/>
    </row>
    <row r="9" spans="1:6" x14ac:dyDescent="0.2">
      <c r="A9" s="168"/>
      <c r="B9" s="225"/>
      <c r="C9" s="225"/>
      <c r="D9" s="225"/>
      <c r="E9" s="225"/>
      <c r="F9" s="225"/>
    </row>
    <row r="10" spans="1:6" x14ac:dyDescent="0.2">
      <c r="A10" s="168"/>
      <c r="B10" s="167"/>
      <c r="C10" s="58"/>
      <c r="D10" s="57"/>
      <c r="E10" s="153"/>
      <c r="F10" s="58"/>
    </row>
    <row r="11" spans="1:6" x14ac:dyDescent="0.2">
      <c r="A11" s="88"/>
      <c r="B11" s="67"/>
      <c r="C11" s="32"/>
      <c r="D11" s="33"/>
      <c r="E11" s="34"/>
      <c r="F11" s="32"/>
    </row>
    <row r="12" spans="1:6" x14ac:dyDescent="0.2">
      <c r="A12" s="89">
        <f>COUNT(A6+1)</f>
        <v>1</v>
      </c>
      <c r="B12" s="41" t="s">
        <v>12</v>
      </c>
      <c r="C12" s="38"/>
      <c r="D12" s="22"/>
      <c r="E12" s="37"/>
      <c r="F12" s="37"/>
    </row>
    <row r="13" spans="1:6" ht="38.25" x14ac:dyDescent="0.2">
      <c r="A13" s="89"/>
      <c r="B13" s="42" t="s">
        <v>44</v>
      </c>
      <c r="C13" s="38"/>
      <c r="D13" s="22"/>
      <c r="E13" s="37"/>
      <c r="F13" s="37"/>
    </row>
    <row r="14" spans="1:6" ht="14.25" x14ac:dyDescent="0.2">
      <c r="A14" s="89"/>
      <c r="B14" s="42"/>
      <c r="C14" s="52">
        <v>115</v>
      </c>
      <c r="D14" s="22" t="s">
        <v>34</v>
      </c>
      <c r="E14" s="47"/>
      <c r="F14" s="37">
        <f>C14*E14</f>
        <v>0</v>
      </c>
    </row>
    <row r="15" spans="1:6" x14ac:dyDescent="0.2">
      <c r="A15" s="91"/>
      <c r="B15" s="69"/>
      <c r="C15" s="53"/>
      <c r="D15" s="54"/>
      <c r="E15" s="55"/>
      <c r="F15" s="55"/>
    </row>
    <row r="16" spans="1:6" x14ac:dyDescent="0.2">
      <c r="A16" s="90"/>
      <c r="B16" s="68"/>
      <c r="C16" s="56"/>
      <c r="D16" s="50"/>
      <c r="E16" s="51"/>
      <c r="F16" s="51"/>
    </row>
    <row r="17" spans="1:6" x14ac:dyDescent="0.2">
      <c r="A17" s="89">
        <f>COUNT($A$12:A15)+1</f>
        <v>2</v>
      </c>
      <c r="B17" s="41" t="s">
        <v>228</v>
      </c>
      <c r="C17" s="52"/>
      <c r="D17" s="22"/>
      <c r="E17" s="37"/>
      <c r="F17" s="37"/>
    </row>
    <row r="18" spans="1:6" ht="89.25" x14ac:dyDescent="0.2">
      <c r="A18" s="89"/>
      <c r="B18" s="42" t="s">
        <v>227</v>
      </c>
      <c r="C18" s="52"/>
      <c r="D18" s="22"/>
      <c r="E18" s="37"/>
      <c r="F18" s="37"/>
    </row>
    <row r="19" spans="1:6" x14ac:dyDescent="0.2">
      <c r="A19" s="89"/>
      <c r="B19" s="42"/>
      <c r="C19" s="52">
        <v>2</v>
      </c>
      <c r="D19" s="22" t="s">
        <v>1</v>
      </c>
      <c r="E19" s="47"/>
      <c r="F19" s="37">
        <f>E19*C19</f>
        <v>0</v>
      </c>
    </row>
    <row r="20" spans="1:6" x14ac:dyDescent="0.2">
      <c r="A20" s="91"/>
      <c r="B20" s="69"/>
      <c r="C20" s="53"/>
      <c r="D20" s="54"/>
      <c r="E20" s="55"/>
      <c r="F20" s="65"/>
    </row>
    <row r="21" spans="1:6" x14ac:dyDescent="0.2">
      <c r="A21" s="90"/>
      <c r="B21" s="68"/>
      <c r="C21" s="56"/>
      <c r="D21" s="50"/>
      <c r="E21" s="51"/>
      <c r="F21" s="49"/>
    </row>
    <row r="22" spans="1:6" x14ac:dyDescent="0.2">
      <c r="A22" s="89">
        <f>COUNT($A$12:A18)+1</f>
        <v>3</v>
      </c>
      <c r="B22" s="41" t="s">
        <v>226</v>
      </c>
      <c r="C22" s="52"/>
      <c r="D22" s="22"/>
      <c r="E22" s="37"/>
      <c r="F22" s="38"/>
    </row>
    <row r="23" spans="1:6" ht="38.25" x14ac:dyDescent="0.2">
      <c r="A23" s="92"/>
      <c r="B23" s="42" t="s">
        <v>225</v>
      </c>
      <c r="C23" s="52"/>
      <c r="D23" s="22"/>
      <c r="E23" s="37"/>
      <c r="F23" s="38"/>
    </row>
    <row r="24" spans="1:6" ht="14.25" x14ac:dyDescent="0.2">
      <c r="A24" s="89"/>
      <c r="B24" s="42"/>
      <c r="C24" s="52">
        <v>1.5</v>
      </c>
      <c r="D24" s="22" t="s">
        <v>39</v>
      </c>
      <c r="E24" s="47"/>
      <c r="F24" s="37">
        <f>C24*E24</f>
        <v>0</v>
      </c>
    </row>
    <row r="25" spans="1:6" x14ac:dyDescent="0.2">
      <c r="A25" s="89"/>
      <c r="B25" s="42"/>
      <c r="C25" s="52"/>
      <c r="D25" s="22"/>
      <c r="E25" s="37"/>
      <c r="F25" s="38"/>
    </row>
    <row r="26" spans="1:6" x14ac:dyDescent="0.2">
      <c r="A26" s="89"/>
      <c r="B26" s="42"/>
      <c r="C26" s="52"/>
      <c r="D26" s="22"/>
      <c r="E26" s="37"/>
      <c r="F26" s="37"/>
    </row>
    <row r="27" spans="1:6" x14ac:dyDescent="0.2">
      <c r="A27" s="90"/>
      <c r="B27" s="68"/>
      <c r="C27" s="56"/>
      <c r="D27" s="75"/>
      <c r="E27" s="76"/>
      <c r="F27" s="76"/>
    </row>
    <row r="28" spans="1:6" x14ac:dyDescent="0.2">
      <c r="A28" s="89">
        <f>COUNT($A$12:A27)+1</f>
        <v>4</v>
      </c>
      <c r="B28" s="41" t="s">
        <v>224</v>
      </c>
      <c r="C28" s="52"/>
      <c r="D28" s="39"/>
      <c r="E28" s="40"/>
      <c r="F28" s="40"/>
    </row>
    <row r="29" spans="1:6" ht="38.25" x14ac:dyDescent="0.2">
      <c r="A29" s="89"/>
      <c r="B29" s="42" t="s">
        <v>223</v>
      </c>
      <c r="C29" s="52"/>
      <c r="D29" s="39"/>
      <c r="E29" s="40"/>
      <c r="F29" s="40"/>
    </row>
    <row r="30" spans="1:6" x14ac:dyDescent="0.2">
      <c r="A30" s="89"/>
      <c r="B30" s="42"/>
      <c r="C30" s="52">
        <v>2</v>
      </c>
      <c r="D30" s="39" t="s">
        <v>222</v>
      </c>
      <c r="E30" s="48"/>
      <c r="F30" s="40">
        <f>E30*C30</f>
        <v>0</v>
      </c>
    </row>
    <row r="31" spans="1:6" x14ac:dyDescent="0.2">
      <c r="A31" s="91"/>
      <c r="B31" s="69"/>
      <c r="C31" s="53"/>
      <c r="D31" s="77"/>
      <c r="E31" s="78"/>
      <c r="F31" s="78"/>
    </row>
    <row r="32" spans="1:6" x14ac:dyDescent="0.2">
      <c r="A32" s="90"/>
      <c r="B32" s="68"/>
      <c r="C32" s="56"/>
      <c r="D32" s="50"/>
      <c r="E32" s="51"/>
      <c r="F32" s="49"/>
    </row>
    <row r="33" spans="1:6" x14ac:dyDescent="0.2">
      <c r="A33" s="89">
        <f>COUNT($A$12:A32)+1</f>
        <v>5</v>
      </c>
      <c r="B33" s="41" t="s">
        <v>220</v>
      </c>
      <c r="C33" s="52"/>
      <c r="D33" s="22"/>
      <c r="E33" s="37"/>
      <c r="F33" s="38"/>
    </row>
    <row r="34" spans="1:6" ht="51" x14ac:dyDescent="0.2">
      <c r="A34" s="89"/>
      <c r="B34" s="42" t="s">
        <v>221</v>
      </c>
      <c r="C34" s="52"/>
      <c r="D34" s="22"/>
      <c r="E34" s="37"/>
      <c r="F34" s="38"/>
    </row>
    <row r="35" spans="1:6" ht="14.25" x14ac:dyDescent="0.2">
      <c r="A35" s="89"/>
      <c r="B35" s="42"/>
      <c r="C35" s="52">
        <v>8</v>
      </c>
      <c r="D35" s="22" t="s">
        <v>34</v>
      </c>
      <c r="E35" s="47"/>
      <c r="F35" s="37">
        <f>C35*E35</f>
        <v>0</v>
      </c>
    </row>
    <row r="36" spans="1:6" x14ac:dyDescent="0.2">
      <c r="A36" s="91"/>
      <c r="B36" s="69"/>
      <c r="C36" s="53"/>
      <c r="D36" s="54"/>
      <c r="E36" s="55"/>
      <c r="F36" s="55"/>
    </row>
    <row r="37" spans="1:6" x14ac:dyDescent="0.2">
      <c r="A37" s="90"/>
      <c r="B37" s="68"/>
      <c r="C37" s="56"/>
      <c r="D37" s="50"/>
      <c r="E37" s="51"/>
      <c r="F37" s="49"/>
    </row>
    <row r="38" spans="1:6" x14ac:dyDescent="0.2">
      <c r="A38" s="89">
        <f>COUNT($A$12:A37)+1</f>
        <v>6</v>
      </c>
      <c r="B38" s="41" t="s">
        <v>220</v>
      </c>
      <c r="C38" s="52"/>
      <c r="D38" s="22"/>
      <c r="E38" s="37"/>
      <c r="F38" s="38"/>
    </row>
    <row r="39" spans="1:6" ht="51" x14ac:dyDescent="0.2">
      <c r="A39" s="89"/>
      <c r="B39" s="42" t="s">
        <v>219</v>
      </c>
      <c r="C39" s="52"/>
      <c r="D39" s="22"/>
      <c r="E39" s="37"/>
      <c r="F39" s="38"/>
    </row>
    <row r="40" spans="1:6" ht="14.25" x14ac:dyDescent="0.2">
      <c r="A40" s="89"/>
      <c r="B40" s="42"/>
      <c r="C40" s="52">
        <v>4</v>
      </c>
      <c r="D40" s="22" t="s">
        <v>34</v>
      </c>
      <c r="E40" s="47"/>
      <c r="F40" s="37">
        <f>C40*E40</f>
        <v>0</v>
      </c>
    </row>
    <row r="41" spans="1:6" x14ac:dyDescent="0.2">
      <c r="A41" s="91"/>
      <c r="B41" s="69"/>
      <c r="C41" s="53"/>
      <c r="D41" s="54"/>
      <c r="E41" s="55"/>
      <c r="F41" s="55"/>
    </row>
    <row r="42" spans="1:6" x14ac:dyDescent="0.2">
      <c r="A42" s="90"/>
      <c r="B42" s="73"/>
      <c r="C42" s="56"/>
      <c r="D42" s="33"/>
      <c r="E42" s="34"/>
      <c r="F42" s="32"/>
    </row>
    <row r="43" spans="1:6" x14ac:dyDescent="0.2">
      <c r="A43" s="89">
        <f>COUNT($A$12:A42)+1</f>
        <v>7</v>
      </c>
      <c r="B43" s="41" t="s">
        <v>218</v>
      </c>
      <c r="C43" s="52"/>
      <c r="D43" s="22"/>
      <c r="E43" s="37"/>
      <c r="F43" s="38"/>
    </row>
    <row r="44" spans="1:6" ht="63.75" x14ac:dyDescent="0.2">
      <c r="A44" s="89"/>
      <c r="B44" s="42" t="s">
        <v>217</v>
      </c>
      <c r="C44" s="52"/>
      <c r="D44" s="166"/>
      <c r="E44" s="166"/>
      <c r="F44" s="38"/>
    </row>
    <row r="45" spans="1:6" ht="14.25" x14ac:dyDescent="0.2">
      <c r="A45" s="89"/>
      <c r="B45" s="42"/>
      <c r="C45" s="52">
        <v>28</v>
      </c>
      <c r="D45" s="22" t="s">
        <v>40</v>
      </c>
      <c r="E45" s="47"/>
      <c r="F45" s="37">
        <f>C45*E45</f>
        <v>0</v>
      </c>
    </row>
    <row r="46" spans="1:6" x14ac:dyDescent="0.2">
      <c r="A46" s="91"/>
      <c r="B46" s="69"/>
      <c r="C46" s="53"/>
      <c r="D46" s="54"/>
      <c r="E46" s="55"/>
      <c r="F46" s="55"/>
    </row>
    <row r="47" spans="1:6" x14ac:dyDescent="0.2">
      <c r="A47" s="90"/>
      <c r="B47" s="68"/>
      <c r="C47" s="56"/>
      <c r="D47" s="50"/>
      <c r="E47" s="51"/>
      <c r="F47" s="49"/>
    </row>
    <row r="48" spans="1:6" x14ac:dyDescent="0.2">
      <c r="A48" s="89">
        <f>COUNT($A$12:A47)+1</f>
        <v>8</v>
      </c>
      <c r="B48" s="41" t="s">
        <v>216</v>
      </c>
      <c r="C48" s="52"/>
      <c r="D48" s="22"/>
      <c r="E48" s="37"/>
      <c r="F48" s="38"/>
    </row>
    <row r="49" spans="1:6" ht="38.25" x14ac:dyDescent="0.2">
      <c r="A49" s="89"/>
      <c r="B49" s="42" t="s">
        <v>215</v>
      </c>
      <c r="C49" s="52"/>
      <c r="D49" s="22"/>
      <c r="E49" s="37"/>
      <c r="F49" s="38"/>
    </row>
    <row r="50" spans="1:6" ht="14.25" x14ac:dyDescent="0.2">
      <c r="A50" s="89"/>
      <c r="B50" s="42"/>
      <c r="C50" s="52">
        <v>15</v>
      </c>
      <c r="D50" s="22" t="s">
        <v>34</v>
      </c>
      <c r="E50" s="47"/>
      <c r="F50" s="37">
        <f>C50*E50</f>
        <v>0</v>
      </c>
    </row>
    <row r="51" spans="1:6" x14ac:dyDescent="0.2">
      <c r="A51" s="91"/>
      <c r="B51" s="69"/>
      <c r="C51" s="53"/>
      <c r="D51" s="54"/>
      <c r="E51" s="55"/>
      <c r="F51" s="55"/>
    </row>
    <row r="52" spans="1:6" x14ac:dyDescent="0.2">
      <c r="A52" s="90"/>
      <c r="B52" s="68"/>
      <c r="C52" s="56"/>
      <c r="D52" s="50"/>
      <c r="E52" s="51"/>
      <c r="F52" s="49"/>
    </row>
    <row r="53" spans="1:6" x14ac:dyDescent="0.2">
      <c r="A53" s="89">
        <f>COUNT($A$12:A52)+1</f>
        <v>9</v>
      </c>
      <c r="B53" s="41" t="s">
        <v>214</v>
      </c>
      <c r="C53" s="52"/>
      <c r="D53" s="22"/>
      <c r="E53" s="37"/>
      <c r="F53" s="38"/>
    </row>
    <row r="54" spans="1:6" ht="63.75" x14ac:dyDescent="0.2">
      <c r="A54" s="89"/>
      <c r="B54" s="42" t="s">
        <v>213</v>
      </c>
      <c r="C54" s="52"/>
      <c r="D54" s="22"/>
      <c r="E54" s="37"/>
      <c r="F54" s="38"/>
    </row>
    <row r="55" spans="1:6" x14ac:dyDescent="0.2">
      <c r="A55" s="89"/>
      <c r="B55" s="42"/>
      <c r="C55" s="52">
        <v>1</v>
      </c>
      <c r="D55" s="22" t="s">
        <v>1</v>
      </c>
      <c r="E55" s="47"/>
      <c r="F55" s="37">
        <f>C55*E55</f>
        <v>0</v>
      </c>
    </row>
    <row r="56" spans="1:6" x14ac:dyDescent="0.2">
      <c r="A56" s="91"/>
      <c r="B56" s="69"/>
      <c r="C56" s="53"/>
      <c r="D56" s="54"/>
      <c r="E56" s="55"/>
      <c r="F56" s="55"/>
    </row>
    <row r="57" spans="1:6" x14ac:dyDescent="0.2">
      <c r="A57" s="90"/>
      <c r="B57" s="68"/>
      <c r="C57" s="56"/>
      <c r="D57" s="50"/>
      <c r="E57" s="51"/>
      <c r="F57" s="49"/>
    </row>
    <row r="58" spans="1:6" ht="25.5" x14ac:dyDescent="0.2">
      <c r="A58" s="89">
        <f>COUNT($A$12:A57)+1</f>
        <v>10</v>
      </c>
      <c r="B58" s="41" t="s">
        <v>212</v>
      </c>
      <c r="C58" s="52"/>
      <c r="D58" s="22"/>
      <c r="E58" s="37"/>
      <c r="F58" s="38"/>
    </row>
    <row r="59" spans="1:6" ht="51" x14ac:dyDescent="0.2">
      <c r="A59" s="89"/>
      <c r="B59" s="42" t="s">
        <v>211</v>
      </c>
      <c r="C59" s="52"/>
      <c r="D59" s="22"/>
      <c r="E59" s="37"/>
      <c r="F59" s="38"/>
    </row>
    <row r="60" spans="1:6" ht="14.25" x14ac:dyDescent="0.2">
      <c r="A60" s="89"/>
      <c r="B60" s="42"/>
      <c r="C60" s="52">
        <v>620</v>
      </c>
      <c r="D60" s="39" t="s">
        <v>40</v>
      </c>
      <c r="E60" s="48"/>
      <c r="F60" s="37">
        <f>C60*E60</f>
        <v>0</v>
      </c>
    </row>
    <row r="61" spans="1:6" x14ac:dyDescent="0.2">
      <c r="A61" s="91"/>
      <c r="B61" s="69"/>
      <c r="C61" s="53"/>
      <c r="D61" s="77"/>
      <c r="E61" s="78"/>
      <c r="F61" s="55"/>
    </row>
    <row r="62" spans="1:6" x14ac:dyDescent="0.2">
      <c r="A62" s="90"/>
      <c r="B62" s="68"/>
      <c r="C62" s="56"/>
      <c r="D62" s="50"/>
      <c r="E62" s="51"/>
      <c r="F62" s="49"/>
    </row>
    <row r="63" spans="1:6" x14ac:dyDescent="0.2">
      <c r="A63" s="89">
        <f>COUNT($A$12:A62)+1</f>
        <v>11</v>
      </c>
      <c r="B63" s="165" t="s">
        <v>210</v>
      </c>
      <c r="C63" s="52"/>
      <c r="D63" s="163"/>
      <c r="E63" s="162"/>
      <c r="F63" s="164"/>
    </row>
    <row r="64" spans="1:6" ht="51" x14ac:dyDescent="0.2">
      <c r="A64" s="89"/>
      <c r="B64" s="42" t="s">
        <v>209</v>
      </c>
      <c r="C64" s="52"/>
      <c r="D64" s="163"/>
      <c r="E64" s="162"/>
      <c r="F64" s="162"/>
    </row>
    <row r="65" spans="1:6" ht="14.25" x14ac:dyDescent="0.2">
      <c r="A65" s="89"/>
      <c r="B65" s="42"/>
      <c r="C65" s="52">
        <v>22</v>
      </c>
      <c r="D65" s="22" t="s">
        <v>34</v>
      </c>
      <c r="E65" s="47"/>
      <c r="F65" s="37">
        <f>E65*C65</f>
        <v>0</v>
      </c>
    </row>
    <row r="66" spans="1:6" x14ac:dyDescent="0.2">
      <c r="A66" s="91"/>
      <c r="B66" s="69"/>
      <c r="C66" s="53"/>
      <c r="D66" s="54"/>
      <c r="E66" s="55"/>
      <c r="F66" s="55"/>
    </row>
    <row r="67" spans="1:6" x14ac:dyDescent="0.2">
      <c r="A67" s="90"/>
      <c r="B67" s="68"/>
      <c r="C67" s="56"/>
      <c r="D67" s="50"/>
      <c r="E67" s="51"/>
      <c r="F67" s="49"/>
    </row>
    <row r="68" spans="1:6" x14ac:dyDescent="0.2">
      <c r="A68" s="89">
        <f>COUNT($A$12:A67)+1</f>
        <v>12</v>
      </c>
      <c r="B68" s="161" t="s">
        <v>208</v>
      </c>
      <c r="C68" s="52"/>
      <c r="D68" s="22"/>
      <c r="E68" s="37"/>
      <c r="F68" s="38"/>
    </row>
    <row r="69" spans="1:6" ht="63.75" x14ac:dyDescent="0.2">
      <c r="A69" s="89"/>
      <c r="B69" s="42" t="s">
        <v>207</v>
      </c>
      <c r="C69" s="52"/>
      <c r="D69" s="22"/>
      <c r="E69" s="37"/>
      <c r="F69" s="38"/>
    </row>
    <row r="70" spans="1:6" ht="14.25" x14ac:dyDescent="0.2">
      <c r="A70" s="89"/>
      <c r="B70" s="42"/>
      <c r="C70" s="52">
        <v>8</v>
      </c>
      <c r="D70" s="22" t="s">
        <v>34</v>
      </c>
      <c r="E70" s="47"/>
      <c r="F70" s="37">
        <f>E70*C70</f>
        <v>0</v>
      </c>
    </row>
    <row r="71" spans="1:6" x14ac:dyDescent="0.2">
      <c r="A71" s="91"/>
      <c r="B71" s="69"/>
      <c r="C71" s="53"/>
      <c r="D71" s="54"/>
      <c r="E71" s="55"/>
      <c r="F71" s="55"/>
    </row>
    <row r="72" spans="1:6" x14ac:dyDescent="0.2">
      <c r="A72" s="90"/>
      <c r="B72" s="68"/>
      <c r="C72" s="56"/>
      <c r="D72" s="50"/>
      <c r="E72" s="51"/>
      <c r="F72" s="51"/>
    </row>
    <row r="73" spans="1:6" x14ac:dyDescent="0.2">
      <c r="A73" s="89">
        <f>COUNT($A$12:A70)+1</f>
        <v>13</v>
      </c>
      <c r="B73" s="59" t="s">
        <v>206</v>
      </c>
      <c r="C73" s="52"/>
      <c r="D73" s="22"/>
      <c r="E73" s="37"/>
      <c r="F73" s="38"/>
    </row>
    <row r="74" spans="1:6" ht="38.25" x14ac:dyDescent="0.2">
      <c r="A74" s="89"/>
      <c r="B74" s="42" t="s">
        <v>205</v>
      </c>
      <c r="C74" s="52"/>
      <c r="D74" s="22"/>
      <c r="E74" s="37"/>
      <c r="F74" s="38"/>
    </row>
    <row r="75" spans="1:6" ht="14.25" x14ac:dyDescent="0.2">
      <c r="A75" s="89"/>
      <c r="B75" s="42"/>
      <c r="C75" s="52">
        <v>4</v>
      </c>
      <c r="D75" s="22" t="s">
        <v>34</v>
      </c>
      <c r="E75" s="47"/>
      <c r="F75" s="37">
        <f>E75*C75</f>
        <v>0</v>
      </c>
    </row>
    <row r="76" spans="1:6" x14ac:dyDescent="0.2">
      <c r="A76" s="91"/>
      <c r="B76" s="69"/>
      <c r="C76" s="53"/>
      <c r="D76" s="54"/>
      <c r="E76" s="55"/>
      <c r="F76" s="55"/>
    </row>
    <row r="77" spans="1:6" x14ac:dyDescent="0.2">
      <c r="A77" s="90"/>
      <c r="B77" s="68"/>
      <c r="C77" s="56"/>
      <c r="D77" s="50"/>
      <c r="E77" s="51"/>
      <c r="F77" s="49"/>
    </row>
    <row r="78" spans="1:6" x14ac:dyDescent="0.2">
      <c r="A78" s="89">
        <f>COUNT($A$12:A77)+1</f>
        <v>14</v>
      </c>
      <c r="B78" s="160" t="s">
        <v>204</v>
      </c>
      <c r="C78" s="52"/>
      <c r="D78" s="22"/>
      <c r="E78" s="37"/>
      <c r="F78" s="38"/>
    </row>
    <row r="79" spans="1:6" ht="63.75" x14ac:dyDescent="0.2">
      <c r="A79" s="89"/>
      <c r="B79" s="42" t="s">
        <v>203</v>
      </c>
      <c r="C79" s="52"/>
      <c r="D79" s="22"/>
      <c r="E79" s="37"/>
      <c r="F79" s="38"/>
    </row>
    <row r="80" spans="1:6" ht="14.25" x14ac:dyDescent="0.2">
      <c r="A80" s="89"/>
      <c r="B80" s="157"/>
      <c r="C80" s="52">
        <v>20</v>
      </c>
      <c r="D80" s="22" t="s">
        <v>34</v>
      </c>
      <c r="E80" s="47"/>
      <c r="F80" s="37">
        <f>E80*C80</f>
        <v>0</v>
      </c>
    </row>
    <row r="81" spans="1:6" x14ac:dyDescent="0.2">
      <c r="A81" s="91"/>
      <c r="B81" s="156"/>
      <c r="C81" s="53"/>
      <c r="D81" s="54"/>
      <c r="E81" s="55"/>
      <c r="F81" s="55"/>
    </row>
    <row r="82" spans="1:6" x14ac:dyDescent="0.2">
      <c r="A82" s="90"/>
      <c r="B82" s="159"/>
      <c r="C82" s="56"/>
      <c r="D82" s="50"/>
      <c r="E82" s="51"/>
      <c r="F82" s="51"/>
    </row>
    <row r="83" spans="1:6" x14ac:dyDescent="0.2">
      <c r="A83" s="89">
        <f>COUNT($A$12:A82)+1</f>
        <v>15</v>
      </c>
      <c r="B83" s="158" t="s">
        <v>202</v>
      </c>
      <c r="C83" s="52"/>
      <c r="D83" s="22"/>
      <c r="E83" s="37"/>
      <c r="F83" s="37"/>
    </row>
    <row r="84" spans="1:6" ht="63.75" x14ac:dyDescent="0.2">
      <c r="A84" s="89"/>
      <c r="B84" s="42" t="s">
        <v>201</v>
      </c>
      <c r="C84" s="52"/>
      <c r="D84" s="22"/>
      <c r="E84" s="37"/>
      <c r="F84" s="37"/>
    </row>
    <row r="85" spans="1:6" ht="14.25" x14ac:dyDescent="0.2">
      <c r="A85" s="89"/>
      <c r="B85" s="157"/>
      <c r="C85" s="52">
        <v>5</v>
      </c>
      <c r="D85" s="22" t="s">
        <v>34</v>
      </c>
      <c r="E85" s="47"/>
      <c r="F85" s="37">
        <f>E85*C85</f>
        <v>0</v>
      </c>
    </row>
    <row r="86" spans="1:6" x14ac:dyDescent="0.2">
      <c r="A86" s="91"/>
      <c r="B86" s="156"/>
      <c r="C86" s="53"/>
      <c r="D86" s="54"/>
      <c r="E86" s="55"/>
      <c r="F86" s="55"/>
    </row>
    <row r="87" spans="1:6" x14ac:dyDescent="0.2">
      <c r="A87" s="90"/>
      <c r="B87" s="68"/>
      <c r="C87" s="56"/>
      <c r="D87" s="50"/>
      <c r="E87" s="51"/>
      <c r="F87" s="51"/>
    </row>
    <row r="88" spans="1:6" x14ac:dyDescent="0.2">
      <c r="A88" s="89">
        <f>COUNT($A$12:A87)+1</f>
        <v>16</v>
      </c>
      <c r="B88" s="79" t="s">
        <v>200</v>
      </c>
      <c r="C88" s="52"/>
      <c r="D88" s="22"/>
      <c r="E88" s="37"/>
      <c r="F88" s="37"/>
    </row>
    <row r="89" spans="1:6" ht="63.75" x14ac:dyDescent="0.2">
      <c r="A89" s="89"/>
      <c r="B89" s="42" t="s">
        <v>199</v>
      </c>
      <c r="C89" s="52"/>
      <c r="D89" s="22"/>
      <c r="E89" s="37"/>
      <c r="F89" s="37"/>
    </row>
    <row r="90" spans="1:6" ht="14.25" x14ac:dyDescent="0.2">
      <c r="A90" s="89"/>
      <c r="B90" s="42"/>
      <c r="C90" s="52">
        <v>94</v>
      </c>
      <c r="D90" s="22" t="s">
        <v>40</v>
      </c>
      <c r="E90" s="47"/>
      <c r="F90" s="37">
        <f>C90*E90</f>
        <v>0</v>
      </c>
    </row>
    <row r="91" spans="1:6" x14ac:dyDescent="0.2">
      <c r="A91" s="91"/>
      <c r="B91" s="69"/>
      <c r="C91" s="53"/>
      <c r="D91" s="54"/>
      <c r="E91" s="55"/>
      <c r="F91" s="55"/>
    </row>
    <row r="92" spans="1:6" x14ac:dyDescent="0.2">
      <c r="A92" s="90"/>
      <c r="B92" s="68"/>
      <c r="C92" s="56"/>
      <c r="D92" s="50"/>
      <c r="E92" s="51"/>
      <c r="F92" s="51"/>
    </row>
    <row r="93" spans="1:6" x14ac:dyDescent="0.2">
      <c r="A93" s="89">
        <f>COUNT($A$12:A92)+1</f>
        <v>17</v>
      </c>
      <c r="B93" s="41" t="s">
        <v>14</v>
      </c>
      <c r="C93" s="52"/>
      <c r="D93" s="22"/>
      <c r="E93" s="37"/>
      <c r="F93" s="37"/>
    </row>
    <row r="94" spans="1:6" ht="63.75" x14ac:dyDescent="0.2">
      <c r="A94" s="89"/>
      <c r="B94" s="42" t="s">
        <v>45</v>
      </c>
      <c r="C94" s="52"/>
      <c r="D94" s="22"/>
      <c r="E94" s="37"/>
      <c r="F94" s="37"/>
    </row>
    <row r="95" spans="1:6" ht="14.25" x14ac:dyDescent="0.2">
      <c r="A95" s="89"/>
      <c r="B95" s="42"/>
      <c r="C95" s="52">
        <v>10</v>
      </c>
      <c r="D95" s="22" t="s">
        <v>40</v>
      </c>
      <c r="E95" s="47"/>
      <c r="F95" s="37">
        <f>C95*E95</f>
        <v>0</v>
      </c>
    </row>
    <row r="96" spans="1:6" x14ac:dyDescent="0.2">
      <c r="A96" s="91"/>
      <c r="B96" s="69"/>
      <c r="C96" s="53"/>
      <c r="D96" s="54"/>
      <c r="E96" s="55"/>
      <c r="F96" s="55"/>
    </row>
    <row r="97" spans="1:6" x14ac:dyDescent="0.2">
      <c r="A97" s="90"/>
      <c r="B97" s="68"/>
      <c r="C97" s="56"/>
      <c r="D97" s="50"/>
      <c r="E97" s="51"/>
      <c r="F97" s="51"/>
    </row>
    <row r="98" spans="1:6" x14ac:dyDescent="0.2">
      <c r="A98" s="89">
        <f>COUNT($A$12:A97)+1</f>
        <v>18</v>
      </c>
      <c r="B98" s="155" t="s">
        <v>198</v>
      </c>
      <c r="C98" s="52"/>
      <c r="D98" s="22"/>
      <c r="E98" s="37"/>
      <c r="F98" s="37"/>
    </row>
    <row r="99" spans="1:6" ht="51" x14ac:dyDescent="0.2">
      <c r="A99" s="89"/>
      <c r="B99" s="152" t="s">
        <v>197</v>
      </c>
      <c r="C99" s="52"/>
      <c r="D99" s="22"/>
      <c r="E99" s="37"/>
      <c r="F99" s="37"/>
    </row>
    <row r="100" spans="1:6" x14ac:dyDescent="0.2">
      <c r="A100" s="94"/>
      <c r="B100" s="42" t="s">
        <v>196</v>
      </c>
      <c r="C100" s="52">
        <v>40</v>
      </c>
      <c r="D100" s="22" t="s">
        <v>1</v>
      </c>
      <c r="E100" s="47"/>
      <c r="F100" s="37">
        <f>C100*E100</f>
        <v>0</v>
      </c>
    </row>
    <row r="101" spans="1:6" x14ac:dyDescent="0.2">
      <c r="A101" s="95"/>
      <c r="B101" s="69"/>
      <c r="C101" s="53"/>
      <c r="D101" s="54"/>
      <c r="E101" s="55"/>
      <c r="F101" s="55"/>
    </row>
    <row r="102" spans="1:6" x14ac:dyDescent="0.2">
      <c r="A102" s="96"/>
      <c r="B102" s="68"/>
      <c r="C102" s="56"/>
      <c r="D102" s="50"/>
      <c r="E102" s="51"/>
      <c r="F102" s="49"/>
    </row>
    <row r="103" spans="1:6" x14ac:dyDescent="0.2">
      <c r="A103" s="89">
        <f>COUNT($A$12:A102)+1</f>
        <v>19</v>
      </c>
      <c r="B103" s="41" t="s">
        <v>46</v>
      </c>
      <c r="C103" s="52"/>
      <c r="D103" s="22"/>
      <c r="E103" s="37"/>
      <c r="F103" s="38"/>
    </row>
    <row r="104" spans="1:6" ht="38.25" x14ac:dyDescent="0.2">
      <c r="A104" s="94"/>
      <c r="B104" s="42" t="s">
        <v>47</v>
      </c>
      <c r="C104" s="52"/>
      <c r="D104" s="22"/>
      <c r="E104" s="37"/>
      <c r="F104" s="38"/>
    </row>
    <row r="105" spans="1:6" ht="14.25" x14ac:dyDescent="0.2">
      <c r="A105" s="94"/>
      <c r="B105" s="42"/>
      <c r="C105" s="52">
        <v>10</v>
      </c>
      <c r="D105" s="22" t="s">
        <v>40</v>
      </c>
      <c r="E105" s="47"/>
      <c r="F105" s="37">
        <f>C105*E105</f>
        <v>0</v>
      </c>
    </row>
    <row r="106" spans="1:6" x14ac:dyDescent="0.2">
      <c r="A106" s="95"/>
      <c r="B106" s="69"/>
      <c r="C106" s="53"/>
      <c r="D106" s="54"/>
      <c r="E106" s="55"/>
      <c r="F106" s="55"/>
    </row>
    <row r="107" spans="1:6" x14ac:dyDescent="0.2">
      <c r="A107" s="96"/>
      <c r="B107" s="68"/>
      <c r="C107" s="56"/>
      <c r="D107" s="50"/>
      <c r="E107" s="51"/>
      <c r="F107" s="49"/>
    </row>
    <row r="108" spans="1:6" x14ac:dyDescent="0.2">
      <c r="A108" s="89">
        <f>COUNT($A$12:A107)+1</f>
        <v>20</v>
      </c>
      <c r="B108" s="41" t="s">
        <v>13</v>
      </c>
      <c r="C108" s="52"/>
      <c r="D108" s="22"/>
      <c r="E108" s="37"/>
      <c r="F108" s="38"/>
    </row>
    <row r="109" spans="1:6" ht="38.25" x14ac:dyDescent="0.2">
      <c r="A109" s="94"/>
      <c r="B109" s="42" t="s">
        <v>28</v>
      </c>
      <c r="C109" s="52"/>
      <c r="D109" s="22"/>
      <c r="E109" s="37"/>
      <c r="F109" s="38"/>
    </row>
    <row r="110" spans="1:6" ht="14.25" x14ac:dyDescent="0.2">
      <c r="A110" s="94"/>
      <c r="B110" s="42"/>
      <c r="C110" s="52">
        <v>208</v>
      </c>
      <c r="D110" s="22" t="s">
        <v>40</v>
      </c>
      <c r="E110" s="47"/>
      <c r="F110" s="37">
        <f>C110*E110</f>
        <v>0</v>
      </c>
    </row>
    <row r="111" spans="1:6" x14ac:dyDescent="0.2">
      <c r="A111" s="95"/>
      <c r="B111" s="69"/>
      <c r="C111" s="53"/>
      <c r="D111" s="54"/>
      <c r="E111" s="55"/>
      <c r="F111" s="55"/>
    </row>
    <row r="112" spans="1:6" x14ac:dyDescent="0.2">
      <c r="A112" s="96"/>
      <c r="B112" s="68"/>
      <c r="C112" s="56"/>
      <c r="D112" s="50"/>
      <c r="E112" s="51"/>
      <c r="F112" s="49"/>
    </row>
    <row r="113" spans="1:6" x14ac:dyDescent="0.2">
      <c r="A113" s="89">
        <f>COUNT($A$12:A112)+1</f>
        <v>21</v>
      </c>
      <c r="B113" s="41" t="s">
        <v>48</v>
      </c>
      <c r="C113" s="52"/>
      <c r="D113" s="22"/>
      <c r="E113" s="37"/>
      <c r="F113" s="37"/>
    </row>
    <row r="114" spans="1:6" ht="38.25" x14ac:dyDescent="0.2">
      <c r="A114" s="94"/>
      <c r="B114" s="42" t="s">
        <v>49</v>
      </c>
      <c r="C114" s="52"/>
      <c r="D114" s="22"/>
      <c r="E114" s="37"/>
      <c r="F114" s="37"/>
    </row>
    <row r="115" spans="1:6" x14ac:dyDescent="0.2">
      <c r="A115" s="94"/>
      <c r="B115" s="42"/>
      <c r="C115" s="52">
        <v>7</v>
      </c>
      <c r="D115" s="22" t="s">
        <v>32</v>
      </c>
      <c r="E115" s="47"/>
      <c r="F115" s="37">
        <f>C115*E115</f>
        <v>0</v>
      </c>
    </row>
    <row r="116" spans="1:6" x14ac:dyDescent="0.2">
      <c r="A116" s="95"/>
      <c r="B116" s="69"/>
      <c r="C116" s="53"/>
      <c r="D116" s="54"/>
      <c r="E116" s="55"/>
      <c r="F116" s="55"/>
    </row>
    <row r="117" spans="1:6" x14ac:dyDescent="0.2">
      <c r="A117" s="96"/>
      <c r="B117" s="68"/>
      <c r="C117" s="56"/>
      <c r="D117" s="50"/>
      <c r="E117" s="51"/>
      <c r="F117" s="51"/>
    </row>
    <row r="118" spans="1:6" x14ac:dyDescent="0.2">
      <c r="A118" s="89">
        <f>COUNT($A$12:A117)+1</f>
        <v>22</v>
      </c>
      <c r="B118" s="41" t="s">
        <v>50</v>
      </c>
      <c r="C118" s="52"/>
      <c r="D118" s="22"/>
      <c r="E118" s="37"/>
      <c r="F118" s="37"/>
    </row>
    <row r="119" spans="1:6" ht="25.5" x14ac:dyDescent="0.2">
      <c r="A119" s="94"/>
      <c r="B119" s="42" t="s">
        <v>51</v>
      </c>
      <c r="C119" s="52"/>
      <c r="D119" s="22"/>
      <c r="E119" s="37"/>
      <c r="F119" s="37"/>
    </row>
    <row r="120" spans="1:6" ht="14.25" x14ac:dyDescent="0.2">
      <c r="A120" s="94"/>
      <c r="B120" s="42"/>
      <c r="C120" s="52">
        <v>74</v>
      </c>
      <c r="D120" s="22" t="s">
        <v>34</v>
      </c>
      <c r="E120" s="47"/>
      <c r="F120" s="37">
        <f>C120*E120</f>
        <v>0</v>
      </c>
    </row>
    <row r="121" spans="1:6" x14ac:dyDescent="0.2">
      <c r="A121" s="95"/>
      <c r="B121" s="69"/>
      <c r="C121" s="53"/>
      <c r="D121" s="54"/>
      <c r="E121" s="55"/>
      <c r="F121" s="55"/>
    </row>
    <row r="122" spans="1:6" x14ac:dyDescent="0.2">
      <c r="A122" s="96"/>
      <c r="B122" s="68"/>
      <c r="C122" s="56"/>
      <c r="D122" s="50"/>
      <c r="E122" s="51"/>
      <c r="F122" s="49"/>
    </row>
    <row r="123" spans="1:6" x14ac:dyDescent="0.2">
      <c r="A123" s="89">
        <f>COUNT($A$12:A122)+1</f>
        <v>23</v>
      </c>
      <c r="B123" s="41" t="s">
        <v>52</v>
      </c>
      <c r="C123" s="52"/>
      <c r="D123" s="22"/>
      <c r="E123" s="37"/>
      <c r="F123" s="38"/>
    </row>
    <row r="124" spans="1:6" ht="63.75" x14ac:dyDescent="0.2">
      <c r="A124" s="94"/>
      <c r="B124" s="42" t="s">
        <v>71</v>
      </c>
      <c r="C124" s="52"/>
      <c r="D124" s="22"/>
      <c r="E124" s="37"/>
      <c r="F124" s="38"/>
    </row>
    <row r="125" spans="1:6" x14ac:dyDescent="0.2">
      <c r="A125" s="94"/>
      <c r="B125" s="41" t="s">
        <v>53</v>
      </c>
      <c r="C125" s="52"/>
      <c r="D125" s="22"/>
      <c r="E125" s="37"/>
      <c r="F125" s="38"/>
    </row>
    <row r="126" spans="1:6" ht="25.5" x14ac:dyDescent="0.2">
      <c r="A126" s="94"/>
      <c r="B126" s="42" t="s">
        <v>54</v>
      </c>
      <c r="C126" s="52">
        <v>208</v>
      </c>
      <c r="D126" s="39" t="s">
        <v>40</v>
      </c>
      <c r="E126" s="48"/>
      <c r="F126" s="40">
        <f>C126*E126</f>
        <v>0</v>
      </c>
    </row>
    <row r="127" spans="1:6" ht="25.5" x14ac:dyDescent="0.2">
      <c r="A127" s="94"/>
      <c r="B127" s="42" t="s">
        <v>72</v>
      </c>
      <c r="C127" s="52">
        <v>208</v>
      </c>
      <c r="D127" s="39" t="s">
        <v>40</v>
      </c>
      <c r="E127" s="48"/>
      <c r="F127" s="40">
        <f>C127*E127</f>
        <v>0</v>
      </c>
    </row>
    <row r="128" spans="1:6" x14ac:dyDescent="0.2">
      <c r="A128" s="95"/>
      <c r="B128" s="69"/>
      <c r="C128" s="53"/>
      <c r="D128" s="77"/>
      <c r="E128" s="78"/>
      <c r="F128" s="78"/>
    </row>
    <row r="129" spans="1:6" x14ac:dyDescent="0.2">
      <c r="A129" s="96"/>
      <c r="B129" s="68"/>
      <c r="C129" s="56"/>
      <c r="D129" s="50"/>
      <c r="E129" s="51"/>
      <c r="F129" s="49"/>
    </row>
    <row r="130" spans="1:6" x14ac:dyDescent="0.2">
      <c r="A130" s="89">
        <f>COUNT($A$12:A129)+1</f>
        <v>24</v>
      </c>
      <c r="B130" s="41" t="s">
        <v>129</v>
      </c>
      <c r="C130" s="52"/>
      <c r="D130" s="22"/>
      <c r="E130" s="37"/>
      <c r="F130" s="37"/>
    </row>
    <row r="131" spans="1:6" ht="51" x14ac:dyDescent="0.2">
      <c r="A131" s="94"/>
      <c r="B131" s="42" t="s">
        <v>130</v>
      </c>
      <c r="C131" s="52"/>
      <c r="D131" s="22"/>
      <c r="E131" s="37"/>
      <c r="F131" s="38"/>
    </row>
    <row r="132" spans="1:6" ht="14.25" x14ac:dyDescent="0.2">
      <c r="A132" s="94"/>
      <c r="B132" s="42"/>
      <c r="C132" s="52">
        <v>17</v>
      </c>
      <c r="D132" s="22" t="s">
        <v>34</v>
      </c>
      <c r="E132" s="47"/>
      <c r="F132" s="37">
        <f>C132*E132</f>
        <v>0</v>
      </c>
    </row>
    <row r="133" spans="1:6" x14ac:dyDescent="0.2">
      <c r="A133" s="95"/>
      <c r="B133" s="69"/>
      <c r="C133" s="53"/>
      <c r="D133" s="54"/>
      <c r="E133" s="55"/>
      <c r="F133" s="55"/>
    </row>
    <row r="134" spans="1:6" x14ac:dyDescent="0.2">
      <c r="A134" s="96"/>
      <c r="B134" s="68"/>
      <c r="C134" s="56"/>
      <c r="D134" s="50"/>
      <c r="E134" s="51"/>
      <c r="F134" s="51"/>
    </row>
    <row r="135" spans="1:6" x14ac:dyDescent="0.2">
      <c r="A135" s="89">
        <f>COUNT($A$12:A134)+1</f>
        <v>25</v>
      </c>
      <c r="B135" s="41" t="s">
        <v>55</v>
      </c>
      <c r="C135" s="52"/>
      <c r="D135" s="22"/>
      <c r="E135" s="37"/>
      <c r="F135" s="37"/>
    </row>
    <row r="136" spans="1:6" ht="63.75" x14ac:dyDescent="0.2">
      <c r="A136" s="94"/>
      <c r="B136" s="42" t="s">
        <v>56</v>
      </c>
      <c r="C136" s="52"/>
      <c r="D136" s="22"/>
      <c r="E136" s="37"/>
      <c r="F136" s="38"/>
    </row>
    <row r="137" spans="1:6" ht="14.25" x14ac:dyDescent="0.2">
      <c r="A137" s="94"/>
      <c r="B137" s="42"/>
      <c r="C137" s="52">
        <v>21</v>
      </c>
      <c r="D137" s="22" t="s">
        <v>34</v>
      </c>
      <c r="E137" s="47"/>
      <c r="F137" s="37">
        <f>C137*E137</f>
        <v>0</v>
      </c>
    </row>
    <row r="138" spans="1:6" x14ac:dyDescent="0.2">
      <c r="A138" s="95"/>
      <c r="B138" s="69"/>
      <c r="C138" s="53"/>
      <c r="D138" s="54"/>
      <c r="E138" s="55"/>
      <c r="F138" s="55"/>
    </row>
    <row r="139" spans="1:6" x14ac:dyDescent="0.2">
      <c r="A139" s="96"/>
      <c r="B139" s="73"/>
      <c r="C139" s="56"/>
      <c r="D139" s="50"/>
      <c r="E139" s="51"/>
      <c r="F139" s="51"/>
    </row>
    <row r="140" spans="1:6" x14ac:dyDescent="0.2">
      <c r="A140" s="89">
        <f>COUNT($A$12:A139)+1</f>
        <v>26</v>
      </c>
      <c r="B140" s="41" t="s">
        <v>16</v>
      </c>
      <c r="C140" s="52"/>
      <c r="D140" s="22"/>
      <c r="E140" s="37"/>
      <c r="F140" s="37"/>
    </row>
    <row r="141" spans="1:6" x14ac:dyDescent="0.2">
      <c r="A141" s="94"/>
      <c r="B141" s="42" t="s">
        <v>15</v>
      </c>
      <c r="C141" s="52"/>
      <c r="D141" s="22"/>
      <c r="E141" s="37"/>
      <c r="F141" s="38"/>
    </row>
    <row r="142" spans="1:6" ht="14.25" x14ac:dyDescent="0.2">
      <c r="A142" s="94"/>
      <c r="B142" s="42"/>
      <c r="C142" s="52">
        <v>170</v>
      </c>
      <c r="D142" s="22" t="s">
        <v>40</v>
      </c>
      <c r="E142" s="47"/>
      <c r="F142" s="37">
        <f>C142*E142</f>
        <v>0</v>
      </c>
    </row>
    <row r="143" spans="1:6" x14ac:dyDescent="0.2">
      <c r="A143" s="95"/>
      <c r="B143" s="69"/>
      <c r="C143" s="53"/>
      <c r="D143" s="54"/>
      <c r="E143" s="55"/>
      <c r="F143" s="55"/>
    </row>
    <row r="144" spans="1:6" x14ac:dyDescent="0.2">
      <c r="A144" s="96"/>
      <c r="B144" s="68"/>
      <c r="C144" s="56"/>
      <c r="D144" s="50"/>
      <c r="E144" s="51"/>
      <c r="F144" s="51"/>
    </row>
    <row r="145" spans="1:6" x14ac:dyDescent="0.2">
      <c r="A145" s="89">
        <f>COUNT($A$12:A144)+1</f>
        <v>27</v>
      </c>
      <c r="B145" s="41" t="s">
        <v>195</v>
      </c>
      <c r="C145" s="52"/>
      <c r="D145" s="22"/>
      <c r="E145" s="37"/>
      <c r="F145" s="38"/>
    </row>
    <row r="146" spans="1:6" ht="38.25" x14ac:dyDescent="0.2">
      <c r="A146" s="94"/>
      <c r="B146" s="42" t="s">
        <v>110</v>
      </c>
      <c r="C146" s="52"/>
      <c r="D146" s="22"/>
      <c r="E146" s="37"/>
      <c r="F146" s="38"/>
    </row>
    <row r="147" spans="1:6" ht="14.25" x14ac:dyDescent="0.2">
      <c r="A147" s="94"/>
      <c r="B147" s="42" t="s">
        <v>29</v>
      </c>
      <c r="C147" s="52">
        <v>172</v>
      </c>
      <c r="D147" s="22" t="s">
        <v>39</v>
      </c>
      <c r="E147" s="47"/>
      <c r="F147" s="37">
        <f>C147*E147</f>
        <v>0</v>
      </c>
    </row>
    <row r="148" spans="1:6" ht="14.25" x14ac:dyDescent="0.2">
      <c r="A148" s="94"/>
      <c r="B148" s="42" t="s">
        <v>30</v>
      </c>
      <c r="C148" s="52">
        <v>44</v>
      </c>
      <c r="D148" s="22" t="s">
        <v>39</v>
      </c>
      <c r="E148" s="47"/>
      <c r="F148" s="37">
        <f>C148*E148</f>
        <v>0</v>
      </c>
    </row>
    <row r="149" spans="1:6" x14ac:dyDescent="0.2">
      <c r="A149" s="95"/>
      <c r="B149" s="69"/>
      <c r="C149" s="53"/>
      <c r="D149" s="54"/>
      <c r="E149" s="55"/>
      <c r="F149" s="55"/>
    </row>
    <row r="150" spans="1:6" x14ac:dyDescent="0.2">
      <c r="A150" s="96"/>
      <c r="B150" s="68"/>
      <c r="C150" s="56"/>
      <c r="D150" s="50"/>
      <c r="E150" s="51"/>
      <c r="F150" s="51"/>
    </row>
    <row r="151" spans="1:6" ht="25.5" x14ac:dyDescent="0.2">
      <c r="A151" s="89">
        <f>COUNT($A$12:A150)+1</f>
        <v>28</v>
      </c>
      <c r="B151" s="41" t="s">
        <v>194</v>
      </c>
      <c r="C151" s="52"/>
      <c r="D151" s="22"/>
      <c r="E151" s="37"/>
      <c r="F151" s="37"/>
    </row>
    <row r="152" spans="1:6" ht="38.25" x14ac:dyDescent="0.2">
      <c r="A152" s="94"/>
      <c r="B152" s="42" t="s">
        <v>193</v>
      </c>
      <c r="C152" s="52"/>
      <c r="D152" s="22"/>
      <c r="E152" s="37"/>
      <c r="F152" s="37"/>
    </row>
    <row r="153" spans="1:6" ht="14.25" x14ac:dyDescent="0.2">
      <c r="A153" s="94"/>
      <c r="B153" s="42" t="s">
        <v>29</v>
      </c>
      <c r="C153" s="52">
        <v>137</v>
      </c>
      <c r="D153" s="22" t="s">
        <v>39</v>
      </c>
      <c r="E153" s="47"/>
      <c r="F153" s="37">
        <f>C153*E153</f>
        <v>0</v>
      </c>
    </row>
    <row r="154" spans="1:6" ht="14.25" x14ac:dyDescent="0.2">
      <c r="A154" s="94"/>
      <c r="B154" s="42" t="s">
        <v>30</v>
      </c>
      <c r="C154" s="52">
        <v>35</v>
      </c>
      <c r="D154" s="22" t="s">
        <v>39</v>
      </c>
      <c r="E154" s="47"/>
      <c r="F154" s="37">
        <f>C154*E154</f>
        <v>0</v>
      </c>
    </row>
    <row r="155" spans="1:6" x14ac:dyDescent="0.2">
      <c r="A155" s="95"/>
      <c r="B155" s="69"/>
      <c r="C155" s="53"/>
      <c r="D155" s="54"/>
      <c r="E155" s="55"/>
      <c r="F155" s="55"/>
    </row>
    <row r="156" spans="1:6" x14ac:dyDescent="0.2">
      <c r="A156" s="96"/>
      <c r="B156" s="68"/>
      <c r="C156" s="56"/>
      <c r="D156" s="50"/>
      <c r="E156" s="51"/>
      <c r="F156" s="51"/>
    </row>
    <row r="157" spans="1:6" x14ac:dyDescent="0.2">
      <c r="A157" s="89">
        <f>COUNT($A$12:A156)+1</f>
        <v>29</v>
      </c>
      <c r="B157" s="41" t="s">
        <v>79</v>
      </c>
      <c r="C157" s="52"/>
      <c r="D157" s="22"/>
      <c r="E157" s="37"/>
      <c r="F157" s="38"/>
    </row>
    <row r="158" spans="1:6" ht="38.25" x14ac:dyDescent="0.2">
      <c r="A158" s="94"/>
      <c r="B158" s="42" t="s">
        <v>111</v>
      </c>
      <c r="C158" s="52"/>
      <c r="D158" s="22"/>
      <c r="E158" s="37"/>
      <c r="F158" s="38"/>
    </row>
    <row r="159" spans="1:6" ht="14.25" x14ac:dyDescent="0.2">
      <c r="A159" s="94"/>
      <c r="B159" s="42"/>
      <c r="C159" s="52">
        <v>3.5</v>
      </c>
      <c r="D159" s="22" t="s">
        <v>39</v>
      </c>
      <c r="E159" s="47"/>
      <c r="F159" s="37">
        <f>C159*E159</f>
        <v>0</v>
      </c>
    </row>
    <row r="160" spans="1:6" x14ac:dyDescent="0.2">
      <c r="A160" s="95"/>
      <c r="B160" s="69"/>
      <c r="C160" s="53"/>
      <c r="D160" s="54"/>
      <c r="E160" s="55"/>
      <c r="F160" s="55"/>
    </row>
    <row r="161" spans="1:6" x14ac:dyDescent="0.2">
      <c r="A161" s="96"/>
      <c r="B161" s="68"/>
      <c r="C161" s="56"/>
      <c r="D161" s="50"/>
      <c r="E161" s="51"/>
      <c r="F161" s="51"/>
    </row>
    <row r="162" spans="1:6" x14ac:dyDescent="0.2">
      <c r="A162" s="89">
        <f>COUNT($A$12:A161)+1</f>
        <v>30</v>
      </c>
      <c r="B162" s="41" t="s">
        <v>57</v>
      </c>
      <c r="C162" s="52"/>
      <c r="D162" s="22"/>
      <c r="E162" s="37"/>
      <c r="F162" s="37"/>
    </row>
    <row r="163" spans="1:6" ht="38.25" x14ac:dyDescent="0.2">
      <c r="A163" s="94"/>
      <c r="B163" s="42" t="s">
        <v>58</v>
      </c>
      <c r="C163" s="52"/>
      <c r="D163" s="22"/>
      <c r="E163" s="37"/>
      <c r="F163" s="37"/>
    </row>
    <row r="164" spans="1:6" ht="14.25" x14ac:dyDescent="0.2">
      <c r="A164" s="94"/>
      <c r="B164" s="42"/>
      <c r="C164" s="52">
        <v>20</v>
      </c>
      <c r="D164" s="22" t="s">
        <v>39</v>
      </c>
      <c r="E164" s="47"/>
      <c r="F164" s="37">
        <f>C164*E164</f>
        <v>0</v>
      </c>
    </row>
    <row r="165" spans="1:6" x14ac:dyDescent="0.2">
      <c r="A165" s="95"/>
      <c r="B165" s="69"/>
      <c r="C165" s="53"/>
      <c r="D165" s="54"/>
      <c r="E165" s="55"/>
      <c r="F165" s="55"/>
    </row>
    <row r="166" spans="1:6" x14ac:dyDescent="0.2">
      <c r="A166" s="96"/>
      <c r="B166" s="68"/>
      <c r="C166" s="56"/>
      <c r="D166" s="50"/>
      <c r="E166" s="51"/>
      <c r="F166" s="51"/>
    </row>
    <row r="167" spans="1:6" x14ac:dyDescent="0.2">
      <c r="A167" s="89">
        <f>COUNT($A$12:A166)+1</f>
        <v>31</v>
      </c>
      <c r="B167" s="59" t="s">
        <v>73</v>
      </c>
      <c r="C167" s="52"/>
      <c r="D167" s="60"/>
      <c r="E167" s="154"/>
      <c r="F167" s="37"/>
    </row>
    <row r="168" spans="1:6" ht="38.25" x14ac:dyDescent="0.2">
      <c r="A168" s="94"/>
      <c r="B168" s="61" t="s">
        <v>76</v>
      </c>
      <c r="C168" s="52"/>
      <c r="D168" s="57"/>
      <c r="E168" s="153"/>
      <c r="F168" s="58"/>
    </row>
    <row r="169" spans="1:6" ht="14.25" x14ac:dyDescent="0.2">
      <c r="A169" s="94"/>
      <c r="B169" s="61"/>
      <c r="C169" s="52">
        <v>20</v>
      </c>
      <c r="D169" s="22" t="s">
        <v>39</v>
      </c>
      <c r="E169" s="47"/>
      <c r="F169" s="37">
        <f>C169*E169</f>
        <v>0</v>
      </c>
    </row>
    <row r="170" spans="1:6" x14ac:dyDescent="0.2">
      <c r="A170" s="95"/>
      <c r="B170" s="82"/>
      <c r="C170" s="53"/>
      <c r="D170" s="54"/>
      <c r="E170" s="55"/>
      <c r="F170" s="55"/>
    </row>
    <row r="171" spans="1:6" x14ac:dyDescent="0.2">
      <c r="A171" s="96"/>
      <c r="B171" s="68"/>
      <c r="C171" s="56"/>
      <c r="D171" s="50"/>
      <c r="E171" s="51"/>
      <c r="F171" s="51"/>
    </row>
    <row r="172" spans="1:6" x14ac:dyDescent="0.2">
      <c r="A172" s="89">
        <f>COUNT($A$12:A171)+1</f>
        <v>32</v>
      </c>
      <c r="B172" s="59" t="s">
        <v>59</v>
      </c>
      <c r="C172" s="52"/>
      <c r="D172" s="22"/>
      <c r="E172" s="37"/>
      <c r="F172" s="37"/>
    </row>
    <row r="173" spans="1:6" ht="38.25" x14ac:dyDescent="0.2">
      <c r="A173" s="94"/>
      <c r="B173" s="61" t="s">
        <v>60</v>
      </c>
      <c r="C173" s="52"/>
      <c r="D173" s="22"/>
      <c r="E173" s="37"/>
      <c r="F173" s="37"/>
    </row>
    <row r="174" spans="1:6" ht="14.25" x14ac:dyDescent="0.2">
      <c r="A174" s="94"/>
      <c r="B174" s="42"/>
      <c r="C174" s="52">
        <v>20</v>
      </c>
      <c r="D174" s="22" t="s">
        <v>39</v>
      </c>
      <c r="E174" s="47"/>
      <c r="F174" s="37">
        <f>C174*E174</f>
        <v>0</v>
      </c>
    </row>
    <row r="175" spans="1:6" x14ac:dyDescent="0.2">
      <c r="A175" s="95"/>
      <c r="B175" s="69"/>
      <c r="C175" s="53"/>
      <c r="D175" s="54"/>
      <c r="E175" s="55"/>
      <c r="F175" s="55"/>
    </row>
    <row r="176" spans="1:6" x14ac:dyDescent="0.2">
      <c r="A176" s="96"/>
      <c r="B176" s="68"/>
      <c r="C176" s="56"/>
      <c r="D176" s="50"/>
      <c r="E176" s="51"/>
      <c r="F176" s="51"/>
    </row>
    <row r="177" spans="1:6" x14ac:dyDescent="0.2">
      <c r="A177" s="89">
        <f>COUNT($A$12:A176)+1</f>
        <v>33</v>
      </c>
      <c r="B177" s="41" t="s">
        <v>192</v>
      </c>
      <c r="C177" s="52"/>
      <c r="D177" s="22"/>
      <c r="E177" s="37"/>
      <c r="F177" s="37"/>
    </row>
    <row r="178" spans="1:6" ht="38.25" x14ac:dyDescent="0.2">
      <c r="A178" s="94"/>
      <c r="B178" s="42" t="s">
        <v>191</v>
      </c>
      <c r="C178" s="52"/>
      <c r="D178" s="22"/>
      <c r="E178" s="37"/>
      <c r="F178" s="37"/>
    </row>
    <row r="179" spans="1:6" ht="14.25" x14ac:dyDescent="0.2">
      <c r="A179" s="94"/>
      <c r="B179" s="42"/>
      <c r="C179" s="52">
        <v>99</v>
      </c>
      <c r="D179" s="22" t="s">
        <v>39</v>
      </c>
      <c r="E179" s="47"/>
      <c r="F179" s="37">
        <f>C179*E179</f>
        <v>0</v>
      </c>
    </row>
    <row r="180" spans="1:6" x14ac:dyDescent="0.2">
      <c r="A180" s="95"/>
      <c r="B180" s="69"/>
      <c r="C180" s="53"/>
      <c r="D180" s="54"/>
      <c r="E180" s="55"/>
      <c r="F180" s="55"/>
    </row>
    <row r="181" spans="1:6" x14ac:dyDescent="0.2">
      <c r="A181" s="96"/>
      <c r="B181" s="68"/>
      <c r="C181" s="56"/>
      <c r="D181" s="50"/>
      <c r="E181" s="51"/>
      <c r="F181" s="51"/>
    </row>
    <row r="182" spans="1:6" x14ac:dyDescent="0.2">
      <c r="A182" s="89">
        <f>COUNT($A$12:A181)+1</f>
        <v>34</v>
      </c>
      <c r="B182" s="41" t="s">
        <v>190</v>
      </c>
      <c r="C182" s="52"/>
      <c r="D182" s="22"/>
      <c r="E182" s="37"/>
      <c r="F182" s="37"/>
    </row>
    <row r="183" spans="1:6" ht="51" x14ac:dyDescent="0.2">
      <c r="A183" s="94"/>
      <c r="B183" s="42" t="s">
        <v>189</v>
      </c>
      <c r="C183" s="52"/>
      <c r="D183" s="22"/>
      <c r="E183" s="37"/>
      <c r="F183" s="37"/>
    </row>
    <row r="184" spans="1:6" ht="14.25" x14ac:dyDescent="0.2">
      <c r="A184" s="94"/>
      <c r="B184" s="42"/>
      <c r="C184" s="52">
        <v>172</v>
      </c>
      <c r="D184" s="22" t="s">
        <v>39</v>
      </c>
      <c r="E184" s="47"/>
      <c r="F184" s="37">
        <f>C184*E184</f>
        <v>0</v>
      </c>
    </row>
    <row r="185" spans="1:6" x14ac:dyDescent="0.2">
      <c r="A185" s="95"/>
      <c r="B185" s="69"/>
      <c r="C185" s="53"/>
      <c r="D185" s="54"/>
      <c r="E185" s="55"/>
      <c r="F185" s="55"/>
    </row>
    <row r="186" spans="1:6" x14ac:dyDescent="0.2">
      <c r="A186" s="96"/>
      <c r="B186" s="68"/>
      <c r="C186" s="56"/>
      <c r="D186" s="50"/>
      <c r="E186" s="51"/>
      <c r="F186" s="51"/>
    </row>
    <row r="187" spans="1:6" x14ac:dyDescent="0.2">
      <c r="A187" s="89">
        <f>COUNT($A$12:A186)+1</f>
        <v>35</v>
      </c>
      <c r="B187" s="41" t="s">
        <v>62</v>
      </c>
      <c r="C187" s="52"/>
      <c r="D187" s="22"/>
      <c r="E187" s="37"/>
      <c r="F187" s="37"/>
    </row>
    <row r="188" spans="1:6" ht="63.75" x14ac:dyDescent="0.2">
      <c r="A188" s="94"/>
      <c r="B188" s="42" t="s">
        <v>88</v>
      </c>
      <c r="C188" s="52"/>
      <c r="D188" s="22"/>
      <c r="E188" s="37"/>
      <c r="F188" s="37"/>
    </row>
    <row r="189" spans="1:6" ht="14.25" x14ac:dyDescent="0.2">
      <c r="A189" s="94"/>
      <c r="B189" s="42"/>
      <c r="C189" s="52">
        <v>102</v>
      </c>
      <c r="D189" s="22" t="s">
        <v>39</v>
      </c>
      <c r="E189" s="47"/>
      <c r="F189" s="37">
        <f>C189*E189</f>
        <v>0</v>
      </c>
    </row>
    <row r="190" spans="1:6" x14ac:dyDescent="0.2">
      <c r="A190" s="95"/>
      <c r="B190" s="69"/>
      <c r="C190" s="53"/>
      <c r="D190" s="54"/>
      <c r="E190" s="55"/>
      <c r="F190" s="55"/>
    </row>
    <row r="191" spans="1:6" x14ac:dyDescent="0.2">
      <c r="A191" s="96"/>
      <c r="B191" s="68"/>
      <c r="C191" s="56"/>
      <c r="D191" s="50"/>
      <c r="E191" s="51"/>
      <c r="F191" s="51"/>
    </row>
    <row r="192" spans="1:6" x14ac:dyDescent="0.2">
      <c r="A192" s="89">
        <f>COUNT($A$12:A191)+1</f>
        <v>36</v>
      </c>
      <c r="B192" s="41" t="s">
        <v>63</v>
      </c>
      <c r="C192" s="52"/>
      <c r="D192" s="22"/>
      <c r="E192" s="37"/>
      <c r="F192" s="38"/>
    </row>
    <row r="193" spans="1:6" ht="51" x14ac:dyDescent="0.2">
      <c r="A193" s="94"/>
      <c r="B193" s="42" t="s">
        <v>89</v>
      </c>
      <c r="C193" s="52"/>
      <c r="D193" s="22"/>
      <c r="E193" s="37"/>
      <c r="F193" s="38"/>
    </row>
    <row r="194" spans="1:6" ht="14.25" x14ac:dyDescent="0.2">
      <c r="A194" s="94"/>
      <c r="B194" s="42"/>
      <c r="C194" s="52">
        <v>114</v>
      </c>
      <c r="D194" s="22" t="s">
        <v>39</v>
      </c>
      <c r="E194" s="47"/>
      <c r="F194" s="37">
        <f>C194*E194</f>
        <v>0</v>
      </c>
    </row>
    <row r="195" spans="1:6" x14ac:dyDescent="0.2">
      <c r="A195" s="95"/>
      <c r="B195" s="69"/>
      <c r="C195" s="53"/>
      <c r="D195" s="54"/>
      <c r="E195" s="55"/>
      <c r="F195" s="55"/>
    </row>
    <row r="196" spans="1:6" x14ac:dyDescent="0.2">
      <c r="A196" s="94"/>
      <c r="B196" s="42"/>
      <c r="C196" s="52"/>
      <c r="D196" s="22"/>
      <c r="E196" s="37"/>
      <c r="F196" s="37"/>
    </row>
    <row r="197" spans="1:6" x14ac:dyDescent="0.2">
      <c r="A197" s="89">
        <f>COUNT($A$12:A196)+1</f>
        <v>37</v>
      </c>
      <c r="B197" s="59" t="s">
        <v>188</v>
      </c>
      <c r="C197" s="52"/>
      <c r="D197" s="22"/>
      <c r="E197" s="37"/>
      <c r="F197" s="37"/>
    </row>
    <row r="198" spans="1:6" ht="25.5" x14ac:dyDescent="0.2">
      <c r="A198" s="94"/>
      <c r="B198" s="42" t="s">
        <v>187</v>
      </c>
      <c r="C198" s="52"/>
      <c r="D198" s="22"/>
      <c r="E198" s="37"/>
      <c r="F198" s="37"/>
    </row>
    <row r="199" spans="1:6" ht="14.25" x14ac:dyDescent="0.2">
      <c r="A199" s="94"/>
      <c r="B199" s="42"/>
      <c r="C199" s="52">
        <v>215</v>
      </c>
      <c r="D199" s="22" t="s">
        <v>39</v>
      </c>
      <c r="E199" s="47"/>
      <c r="F199" s="37">
        <f>C199*E199</f>
        <v>0</v>
      </c>
    </row>
    <row r="200" spans="1:6" x14ac:dyDescent="0.2">
      <c r="A200" s="94"/>
      <c r="B200" s="42"/>
      <c r="C200" s="52"/>
      <c r="D200" s="22"/>
      <c r="E200" s="37"/>
      <c r="F200" s="37"/>
    </row>
    <row r="201" spans="1:6" x14ac:dyDescent="0.2">
      <c r="A201" s="96"/>
      <c r="B201" s="68"/>
      <c r="C201" s="56"/>
      <c r="D201" s="50"/>
      <c r="E201" s="51"/>
      <c r="F201" s="51"/>
    </row>
    <row r="202" spans="1:6" x14ac:dyDescent="0.2">
      <c r="A202" s="89">
        <f>COUNT($A$12:A201)+1</f>
        <v>38</v>
      </c>
      <c r="B202" s="41" t="s">
        <v>186</v>
      </c>
      <c r="C202" s="52"/>
      <c r="D202" s="22"/>
      <c r="E202" s="37"/>
      <c r="F202" s="38"/>
    </row>
    <row r="203" spans="1:6" ht="38.25" x14ac:dyDescent="0.2">
      <c r="A203" s="94"/>
      <c r="B203" s="42" t="s">
        <v>185</v>
      </c>
      <c r="C203" s="52"/>
      <c r="D203" s="22"/>
      <c r="E203" s="37"/>
      <c r="F203" s="38"/>
    </row>
    <row r="204" spans="1:6" ht="14.25" x14ac:dyDescent="0.2">
      <c r="A204" s="94"/>
      <c r="B204" s="42"/>
      <c r="C204" s="52">
        <v>215</v>
      </c>
      <c r="D204" s="22" t="s">
        <v>39</v>
      </c>
      <c r="E204" s="47"/>
      <c r="F204" s="37">
        <f>C204*E204</f>
        <v>0</v>
      </c>
    </row>
    <row r="205" spans="1:6" x14ac:dyDescent="0.2">
      <c r="A205" s="95"/>
      <c r="B205" s="69"/>
      <c r="C205" s="53"/>
      <c r="D205" s="54"/>
      <c r="E205" s="55"/>
      <c r="F205" s="55"/>
    </row>
    <row r="206" spans="1:6" x14ac:dyDescent="0.2">
      <c r="A206" s="96"/>
      <c r="B206" s="73"/>
      <c r="C206" s="56"/>
      <c r="D206" s="83"/>
      <c r="E206" s="74"/>
      <c r="F206" s="74"/>
    </row>
    <row r="207" spans="1:6" x14ac:dyDescent="0.2">
      <c r="A207" s="89">
        <f>COUNT($A$12:A206)+1</f>
        <v>39</v>
      </c>
      <c r="B207" s="41" t="s">
        <v>18</v>
      </c>
      <c r="C207" s="52"/>
      <c r="D207" s="22"/>
      <c r="E207" s="37"/>
      <c r="F207" s="37"/>
    </row>
    <row r="208" spans="1:6" ht="25.5" x14ac:dyDescent="0.2">
      <c r="A208" s="94"/>
      <c r="B208" s="42" t="s">
        <v>17</v>
      </c>
      <c r="C208" s="52"/>
      <c r="D208" s="22"/>
      <c r="E208" s="37"/>
      <c r="F208" s="38"/>
    </row>
    <row r="209" spans="1:6" ht="14.25" x14ac:dyDescent="0.2">
      <c r="A209" s="94"/>
      <c r="B209" s="42"/>
      <c r="C209" s="52">
        <v>270</v>
      </c>
      <c r="D209" s="22" t="s">
        <v>39</v>
      </c>
      <c r="E209" s="47"/>
      <c r="F209" s="37">
        <f>C209*E209</f>
        <v>0</v>
      </c>
    </row>
    <row r="210" spans="1:6" x14ac:dyDescent="0.2">
      <c r="A210" s="95"/>
      <c r="B210" s="69"/>
      <c r="C210" s="53"/>
      <c r="D210" s="54"/>
      <c r="E210" s="55"/>
      <c r="F210" s="55"/>
    </row>
    <row r="211" spans="1:6" x14ac:dyDescent="0.2">
      <c r="A211" s="96"/>
      <c r="B211" s="68"/>
      <c r="C211" s="56"/>
      <c r="D211" s="50"/>
      <c r="E211" s="51"/>
      <c r="F211" s="51"/>
    </row>
    <row r="212" spans="1:6" x14ac:dyDescent="0.2">
      <c r="A212" s="89">
        <f>COUNT($A$12:A211)+1</f>
        <v>40</v>
      </c>
      <c r="B212" s="41" t="s">
        <v>20</v>
      </c>
      <c r="C212" s="52"/>
      <c r="D212" s="22"/>
      <c r="E212" s="37"/>
      <c r="F212" s="37"/>
    </row>
    <row r="213" spans="1:6" x14ac:dyDescent="0.2">
      <c r="A213" s="94"/>
      <c r="B213" s="42" t="s">
        <v>184</v>
      </c>
      <c r="C213" s="52"/>
      <c r="D213" s="22"/>
      <c r="E213" s="37"/>
      <c r="F213" s="38"/>
    </row>
    <row r="214" spans="1:6" ht="14.25" x14ac:dyDescent="0.2">
      <c r="A214" s="94"/>
      <c r="B214" s="42"/>
      <c r="C214" s="52">
        <v>225</v>
      </c>
      <c r="D214" s="22" t="s">
        <v>34</v>
      </c>
      <c r="E214" s="47"/>
      <c r="F214" s="37">
        <f>C214*E214</f>
        <v>0</v>
      </c>
    </row>
    <row r="215" spans="1:6" x14ac:dyDescent="0.2">
      <c r="A215" s="95"/>
      <c r="B215" s="69"/>
      <c r="C215" s="53"/>
      <c r="D215" s="54"/>
      <c r="E215" s="55"/>
      <c r="F215" s="55"/>
    </row>
    <row r="216" spans="1:6" x14ac:dyDescent="0.2">
      <c r="A216" s="96"/>
      <c r="B216" s="68"/>
      <c r="C216" s="56"/>
      <c r="D216" s="50"/>
      <c r="E216" s="51"/>
      <c r="F216" s="51"/>
    </row>
    <row r="217" spans="1:6" x14ac:dyDescent="0.2">
      <c r="A217" s="89">
        <f>COUNT($A$12:A216)+1</f>
        <v>41</v>
      </c>
      <c r="B217" s="41" t="s">
        <v>183</v>
      </c>
      <c r="C217" s="52"/>
      <c r="D217" s="22"/>
      <c r="E217" s="37"/>
      <c r="F217" s="37"/>
    </row>
    <row r="218" spans="1:6" ht="76.5" x14ac:dyDescent="0.2">
      <c r="A218" s="94"/>
      <c r="B218" s="42" t="s">
        <v>182</v>
      </c>
      <c r="C218" s="52"/>
      <c r="D218" s="22"/>
      <c r="E218" s="37"/>
      <c r="F218" s="37"/>
    </row>
    <row r="219" spans="1:6" ht="14.25" x14ac:dyDescent="0.2">
      <c r="A219" s="94"/>
      <c r="B219" s="41" t="s">
        <v>181</v>
      </c>
      <c r="C219" s="52">
        <v>50</v>
      </c>
      <c r="D219" s="22" t="s">
        <v>34</v>
      </c>
      <c r="E219" s="47"/>
      <c r="F219" s="37">
        <f>C219*E219</f>
        <v>0</v>
      </c>
    </row>
    <row r="220" spans="1:6" x14ac:dyDescent="0.2">
      <c r="A220" s="95"/>
      <c r="B220" s="69"/>
      <c r="C220" s="53"/>
      <c r="D220" s="54"/>
      <c r="E220" s="55"/>
      <c r="F220" s="55"/>
    </row>
    <row r="221" spans="1:6" x14ac:dyDescent="0.2">
      <c r="A221" s="96"/>
      <c r="B221" s="68"/>
      <c r="C221" s="56"/>
      <c r="D221" s="50"/>
      <c r="E221" s="51"/>
      <c r="F221" s="51"/>
    </row>
    <row r="222" spans="1:6" x14ac:dyDescent="0.2">
      <c r="A222" s="89">
        <f>COUNT($A$12:A221)+1</f>
        <v>42</v>
      </c>
      <c r="B222" s="41" t="s">
        <v>180</v>
      </c>
      <c r="C222" s="52"/>
      <c r="D222" s="22"/>
      <c r="E222" s="37"/>
      <c r="F222" s="37"/>
    </row>
    <row r="223" spans="1:6" ht="114.75" x14ac:dyDescent="0.2">
      <c r="A223" s="94"/>
      <c r="B223" s="152" t="s">
        <v>179</v>
      </c>
      <c r="C223" s="52"/>
      <c r="D223" s="22"/>
      <c r="E223" s="37"/>
      <c r="F223" s="37"/>
    </row>
    <row r="224" spans="1:6" x14ac:dyDescent="0.2">
      <c r="A224" s="94"/>
      <c r="B224" s="42" t="s">
        <v>178</v>
      </c>
      <c r="C224" s="52"/>
      <c r="D224" s="22"/>
      <c r="E224" s="37"/>
      <c r="F224" s="37"/>
    </row>
    <row r="225" spans="1:6" ht="14.25" x14ac:dyDescent="0.2">
      <c r="A225" s="94"/>
      <c r="B225" s="42" t="s">
        <v>177</v>
      </c>
      <c r="C225" s="52">
        <v>80</v>
      </c>
      <c r="D225" s="22" t="s">
        <v>34</v>
      </c>
      <c r="E225" s="47"/>
      <c r="F225" s="37">
        <f>+E225*C225</f>
        <v>0</v>
      </c>
    </row>
    <row r="226" spans="1:6" x14ac:dyDescent="0.2">
      <c r="A226" s="95"/>
      <c r="B226" s="69"/>
      <c r="C226" s="53"/>
      <c r="D226" s="54"/>
      <c r="E226" s="55"/>
      <c r="F226" s="55"/>
    </row>
    <row r="227" spans="1:6" x14ac:dyDescent="0.2">
      <c r="A227" s="96"/>
      <c r="B227" s="68"/>
      <c r="C227" s="56"/>
      <c r="D227" s="50"/>
      <c r="E227" s="51"/>
      <c r="F227" s="51"/>
    </row>
    <row r="228" spans="1:6" x14ac:dyDescent="0.2">
      <c r="A228" s="89">
        <f>COUNT($A$12:A227)+1</f>
        <v>43</v>
      </c>
      <c r="B228" s="41" t="s">
        <v>176</v>
      </c>
      <c r="C228" s="52"/>
      <c r="D228" s="22"/>
      <c r="E228" s="37"/>
      <c r="F228" s="37"/>
    </row>
    <row r="229" spans="1:6" ht="89.25" x14ac:dyDescent="0.2">
      <c r="A229" s="94"/>
      <c r="B229" s="42" t="s">
        <v>175</v>
      </c>
      <c r="C229" s="52"/>
      <c r="D229" s="22"/>
      <c r="E229" s="37"/>
      <c r="F229" s="37"/>
    </row>
    <row r="230" spans="1:6" x14ac:dyDescent="0.2">
      <c r="A230" s="94"/>
      <c r="B230" s="41"/>
      <c r="C230" s="52">
        <v>4</v>
      </c>
      <c r="D230" s="22" t="s">
        <v>1</v>
      </c>
      <c r="E230" s="47"/>
      <c r="F230" s="37">
        <f>+E230*C230</f>
        <v>0</v>
      </c>
    </row>
    <row r="231" spans="1:6" x14ac:dyDescent="0.2">
      <c r="A231" s="95"/>
      <c r="B231" s="69"/>
      <c r="C231" s="53"/>
      <c r="D231" s="54"/>
      <c r="E231" s="55"/>
      <c r="F231" s="55"/>
    </row>
    <row r="232" spans="1:6" x14ac:dyDescent="0.2">
      <c r="A232" s="96"/>
      <c r="B232" s="68"/>
      <c r="C232" s="56"/>
      <c r="D232" s="50"/>
      <c r="E232" s="51"/>
      <c r="F232" s="51"/>
    </row>
    <row r="233" spans="1:6" x14ac:dyDescent="0.2">
      <c r="A233" s="89">
        <f>COUNT($A$10:A232)+1</f>
        <v>44</v>
      </c>
      <c r="B233" s="41" t="s">
        <v>174</v>
      </c>
      <c r="C233" s="52"/>
      <c r="D233" s="22"/>
      <c r="E233" s="37"/>
      <c r="F233" s="37"/>
    </row>
    <row r="234" spans="1:6" ht="140.25" x14ac:dyDescent="0.2">
      <c r="A234" s="94"/>
      <c r="B234" s="42" t="s">
        <v>173</v>
      </c>
      <c r="C234" s="52"/>
      <c r="D234" s="22"/>
      <c r="E234" s="37"/>
      <c r="F234" s="37"/>
    </row>
    <row r="235" spans="1:6" ht="14.25" x14ac:dyDescent="0.2">
      <c r="A235" s="94"/>
      <c r="B235" s="41"/>
      <c r="C235" s="52">
        <v>3</v>
      </c>
      <c r="D235" s="22" t="s">
        <v>34</v>
      </c>
      <c r="E235" s="47"/>
      <c r="F235" s="37">
        <f>C235*E235</f>
        <v>0</v>
      </c>
    </row>
    <row r="236" spans="1:6" x14ac:dyDescent="0.2">
      <c r="A236" s="95"/>
      <c r="B236" s="69"/>
      <c r="C236" s="53"/>
      <c r="D236" s="54"/>
      <c r="E236" s="55"/>
      <c r="F236" s="55"/>
    </row>
    <row r="237" spans="1:6" x14ac:dyDescent="0.2">
      <c r="A237" s="96"/>
      <c r="B237" s="68"/>
      <c r="C237" s="56"/>
      <c r="D237" s="50"/>
      <c r="E237" s="51"/>
      <c r="F237" s="51"/>
    </row>
    <row r="238" spans="1:6" x14ac:dyDescent="0.2">
      <c r="A238" s="89">
        <f>COUNT($A$10:A237)+1</f>
        <v>45</v>
      </c>
      <c r="B238" s="41" t="s">
        <v>172</v>
      </c>
      <c r="C238" s="52"/>
      <c r="D238" s="22"/>
      <c r="E238" s="37"/>
      <c r="F238" s="37"/>
    </row>
    <row r="239" spans="1:6" ht="102" x14ac:dyDescent="0.2">
      <c r="A239" s="94"/>
      <c r="B239" s="42" t="s">
        <v>171</v>
      </c>
      <c r="C239" s="52"/>
      <c r="D239" s="22"/>
      <c r="E239" s="37"/>
      <c r="F239" s="37"/>
    </row>
    <row r="240" spans="1:6" x14ac:dyDescent="0.2">
      <c r="A240" s="94"/>
      <c r="B240" s="41" t="s">
        <v>170</v>
      </c>
      <c r="C240" s="52">
        <v>2</v>
      </c>
      <c r="D240" s="22" t="s">
        <v>169</v>
      </c>
      <c r="E240" s="47"/>
      <c r="F240" s="37">
        <f>C240*E240</f>
        <v>0</v>
      </c>
    </row>
    <row r="241" spans="1:6" x14ac:dyDescent="0.2">
      <c r="A241" s="95"/>
      <c r="B241" s="69"/>
      <c r="C241" s="53"/>
      <c r="D241" s="54"/>
      <c r="E241" s="55"/>
      <c r="F241" s="55"/>
    </row>
    <row r="242" spans="1:6" x14ac:dyDescent="0.2">
      <c r="A242" s="96"/>
      <c r="B242" s="68"/>
      <c r="C242" s="56"/>
      <c r="D242" s="50"/>
      <c r="E242" s="51"/>
      <c r="F242" s="51"/>
    </row>
    <row r="243" spans="1:6" x14ac:dyDescent="0.2">
      <c r="A243" s="89">
        <f>COUNT($A$10:A241)+1</f>
        <v>46</v>
      </c>
      <c r="B243" s="41" t="s">
        <v>168</v>
      </c>
      <c r="C243" s="52"/>
      <c r="D243" s="22"/>
      <c r="E243" s="37"/>
      <c r="F243" s="37"/>
    </row>
    <row r="244" spans="1:6" ht="25.5" x14ac:dyDescent="0.2">
      <c r="A244" s="94"/>
      <c r="B244" s="42" t="s">
        <v>167</v>
      </c>
      <c r="C244" s="52"/>
      <c r="D244" s="22"/>
      <c r="E244" s="37"/>
      <c r="F244" s="37"/>
    </row>
    <row r="245" spans="1:6" x14ac:dyDescent="0.2">
      <c r="A245" s="94"/>
      <c r="B245" s="41"/>
      <c r="C245" s="52">
        <v>24</v>
      </c>
      <c r="D245" s="22" t="s">
        <v>1</v>
      </c>
      <c r="E245" s="47"/>
      <c r="F245" s="37">
        <f>C245*E245</f>
        <v>0</v>
      </c>
    </row>
    <row r="246" spans="1:6" x14ac:dyDescent="0.2">
      <c r="A246" s="95"/>
      <c r="B246" s="69"/>
      <c r="C246" s="53"/>
      <c r="D246" s="54"/>
      <c r="E246" s="55"/>
      <c r="F246" s="55"/>
    </row>
    <row r="247" spans="1:6" x14ac:dyDescent="0.2">
      <c r="A247" s="96"/>
      <c r="B247" s="68"/>
      <c r="C247" s="56"/>
      <c r="D247" s="50"/>
      <c r="E247" s="51"/>
      <c r="F247" s="51"/>
    </row>
    <row r="248" spans="1:6" x14ac:dyDescent="0.2">
      <c r="A248" s="89">
        <f>COUNT($A$10:A246)+1</f>
        <v>47</v>
      </c>
      <c r="B248" s="41" t="s">
        <v>164</v>
      </c>
      <c r="C248" s="52"/>
      <c r="D248" s="22"/>
      <c r="E248" s="37"/>
      <c r="F248" s="37"/>
    </row>
    <row r="249" spans="1:6" ht="25.5" x14ac:dyDescent="0.2">
      <c r="A249" s="94"/>
      <c r="B249" s="42" t="s">
        <v>166</v>
      </c>
      <c r="C249" s="52"/>
      <c r="D249" s="22"/>
      <c r="E249" s="37"/>
      <c r="F249" s="37"/>
    </row>
    <row r="250" spans="1:6" ht="14.25" x14ac:dyDescent="0.2">
      <c r="A250" s="94"/>
      <c r="B250" s="41" t="s">
        <v>165</v>
      </c>
      <c r="C250" s="52">
        <v>65</v>
      </c>
      <c r="D250" s="39" t="s">
        <v>40</v>
      </c>
      <c r="E250" s="47"/>
      <c r="F250" s="37">
        <f>C250*E250</f>
        <v>0</v>
      </c>
    </row>
    <row r="251" spans="1:6" x14ac:dyDescent="0.2">
      <c r="A251" s="95"/>
      <c r="B251" s="69"/>
      <c r="C251" s="53"/>
      <c r="D251" s="54"/>
      <c r="E251" s="55"/>
      <c r="F251" s="55"/>
    </row>
    <row r="252" spans="1:6" x14ac:dyDescent="0.2">
      <c r="A252" s="96"/>
      <c r="B252" s="68"/>
      <c r="C252" s="56"/>
      <c r="D252" s="50"/>
      <c r="E252" s="51"/>
      <c r="F252" s="51"/>
    </row>
    <row r="253" spans="1:6" x14ac:dyDescent="0.2">
      <c r="A253" s="89">
        <f>COUNT($A$10:A251)+1</f>
        <v>48</v>
      </c>
      <c r="B253" s="41" t="s">
        <v>164</v>
      </c>
      <c r="C253" s="52"/>
      <c r="D253" s="22"/>
      <c r="E253" s="37"/>
      <c r="F253" s="37"/>
    </row>
    <row r="254" spans="1:6" ht="51" x14ac:dyDescent="0.2">
      <c r="A254" s="94"/>
      <c r="B254" s="42" t="s">
        <v>163</v>
      </c>
      <c r="C254" s="52"/>
      <c r="D254" s="22"/>
      <c r="E254" s="37"/>
      <c r="F254" s="37"/>
    </row>
    <row r="255" spans="1:6" ht="14.25" x14ac:dyDescent="0.2">
      <c r="A255" s="94"/>
      <c r="B255" s="41" t="s">
        <v>162</v>
      </c>
      <c r="C255" s="52">
        <v>5</v>
      </c>
      <c r="D255" s="39" t="s">
        <v>40</v>
      </c>
      <c r="E255" s="47"/>
      <c r="F255" s="37">
        <f>C255*E255</f>
        <v>0</v>
      </c>
    </row>
    <row r="256" spans="1:6" x14ac:dyDescent="0.2">
      <c r="A256" s="95"/>
      <c r="B256" s="69"/>
      <c r="C256" s="53"/>
      <c r="D256" s="54"/>
      <c r="E256" s="55"/>
      <c r="F256" s="55"/>
    </row>
    <row r="257" spans="1:6" x14ac:dyDescent="0.2">
      <c r="A257" s="96"/>
      <c r="B257" s="68"/>
      <c r="C257" s="56"/>
      <c r="D257" s="50"/>
      <c r="E257" s="51"/>
      <c r="F257" s="51"/>
    </row>
    <row r="258" spans="1:6" x14ac:dyDescent="0.2">
      <c r="A258" s="89">
        <f>COUNT($A$10:A257)+1</f>
        <v>49</v>
      </c>
      <c r="B258" s="41" t="s">
        <v>161</v>
      </c>
      <c r="C258" s="52"/>
      <c r="D258" s="22"/>
      <c r="E258" s="37"/>
      <c r="F258" s="37"/>
    </row>
    <row r="259" spans="1:6" ht="63.75" x14ac:dyDescent="0.2">
      <c r="A259" s="94"/>
      <c r="B259" s="42" t="s">
        <v>160</v>
      </c>
      <c r="C259" s="52"/>
      <c r="D259" s="22"/>
      <c r="E259" s="37"/>
      <c r="F259" s="37"/>
    </row>
    <row r="260" spans="1:6" ht="14.25" x14ac:dyDescent="0.2">
      <c r="A260" s="94"/>
      <c r="B260" s="41"/>
      <c r="C260" s="52">
        <v>111</v>
      </c>
      <c r="D260" s="22" t="s">
        <v>34</v>
      </c>
      <c r="E260" s="47"/>
      <c r="F260" s="37">
        <f>C260*E260</f>
        <v>0</v>
      </c>
    </row>
    <row r="261" spans="1:6" x14ac:dyDescent="0.2">
      <c r="A261" s="95"/>
      <c r="B261" s="69"/>
      <c r="C261" s="53"/>
      <c r="D261" s="54"/>
      <c r="E261" s="55"/>
      <c r="F261" s="55"/>
    </row>
    <row r="262" spans="1:6" x14ac:dyDescent="0.2">
      <c r="A262" s="96"/>
      <c r="B262" s="68"/>
      <c r="C262" s="56"/>
      <c r="D262" s="50"/>
      <c r="E262" s="51"/>
      <c r="F262" s="51"/>
    </row>
    <row r="263" spans="1:6" x14ac:dyDescent="0.2">
      <c r="A263" s="89">
        <f>COUNT($A$10:A262)+1</f>
        <v>50</v>
      </c>
      <c r="B263" s="41" t="s">
        <v>159</v>
      </c>
      <c r="C263" s="52"/>
      <c r="D263" s="22"/>
      <c r="E263" s="37"/>
      <c r="F263" s="37"/>
    </row>
    <row r="264" spans="1:6" ht="25.5" x14ac:dyDescent="0.2">
      <c r="A264" s="94"/>
      <c r="B264" s="42" t="s">
        <v>158</v>
      </c>
      <c r="C264" s="52"/>
      <c r="D264" s="22"/>
      <c r="E264" s="37"/>
      <c r="F264" s="37"/>
    </row>
    <row r="265" spans="1:6" ht="14.25" x14ac:dyDescent="0.2">
      <c r="A265" s="94"/>
      <c r="B265" s="41"/>
      <c r="C265" s="52">
        <v>112</v>
      </c>
      <c r="D265" s="22" t="s">
        <v>34</v>
      </c>
      <c r="E265" s="47"/>
      <c r="F265" s="37">
        <f>C265*E265</f>
        <v>0</v>
      </c>
    </row>
    <row r="266" spans="1:6" x14ac:dyDescent="0.2">
      <c r="A266" s="95"/>
      <c r="B266" s="69"/>
      <c r="C266" s="53"/>
      <c r="D266" s="54"/>
      <c r="E266" s="55"/>
      <c r="F266" s="55"/>
    </row>
    <row r="267" spans="1:6" x14ac:dyDescent="0.2">
      <c r="A267" s="96"/>
      <c r="B267" s="68"/>
      <c r="C267" s="56"/>
      <c r="D267" s="50"/>
      <c r="E267" s="51"/>
      <c r="F267" s="51"/>
    </row>
    <row r="268" spans="1:6" x14ac:dyDescent="0.2">
      <c r="A268" s="89">
        <f>COUNT($A$10:A266)+1</f>
        <v>51</v>
      </c>
      <c r="B268" s="41" t="s">
        <v>157</v>
      </c>
      <c r="C268" s="52"/>
      <c r="D268" s="22"/>
      <c r="E268" s="37"/>
      <c r="F268" s="37"/>
    </row>
    <row r="269" spans="1:6" ht="51" x14ac:dyDescent="0.2">
      <c r="A269" s="94"/>
      <c r="B269" s="42" t="s">
        <v>156</v>
      </c>
      <c r="C269" s="52"/>
      <c r="D269" s="22"/>
      <c r="E269" s="37"/>
      <c r="F269" s="37"/>
    </row>
    <row r="270" spans="1:6" x14ac:dyDescent="0.2">
      <c r="A270" s="94"/>
      <c r="B270" s="41"/>
      <c r="C270" s="52">
        <v>1</v>
      </c>
      <c r="D270" s="22" t="s">
        <v>1</v>
      </c>
      <c r="E270" s="47"/>
      <c r="F270" s="37">
        <f>E270*C270</f>
        <v>0</v>
      </c>
    </row>
    <row r="271" spans="1:6" x14ac:dyDescent="0.2">
      <c r="A271" s="95"/>
      <c r="B271" s="69"/>
      <c r="C271" s="53"/>
      <c r="D271" s="54"/>
      <c r="E271" s="55"/>
      <c r="F271" s="55"/>
    </row>
    <row r="272" spans="1:6" x14ac:dyDescent="0.2">
      <c r="A272" s="96"/>
      <c r="B272" s="68"/>
      <c r="C272" s="56"/>
      <c r="D272" s="50"/>
      <c r="E272" s="51"/>
      <c r="F272" s="51"/>
    </row>
    <row r="273" spans="1:6" x14ac:dyDescent="0.2">
      <c r="A273" s="89">
        <f>COUNT($A$10:A272)+1</f>
        <v>52</v>
      </c>
      <c r="B273" s="41" t="s">
        <v>155</v>
      </c>
      <c r="C273" s="52"/>
      <c r="D273" s="22"/>
      <c r="E273" s="37"/>
      <c r="F273" s="37"/>
    </row>
    <row r="274" spans="1:6" ht="38.25" x14ac:dyDescent="0.2">
      <c r="A274" s="94"/>
      <c r="B274" s="42" t="s">
        <v>154</v>
      </c>
      <c r="C274" s="52"/>
      <c r="D274" s="22"/>
      <c r="E274" s="37"/>
      <c r="F274" s="37"/>
    </row>
    <row r="275" spans="1:6" ht="14.25" x14ac:dyDescent="0.2">
      <c r="A275" s="94"/>
      <c r="B275" s="41"/>
      <c r="C275" s="52">
        <v>4.5</v>
      </c>
      <c r="D275" s="22" t="s">
        <v>39</v>
      </c>
      <c r="E275" s="47"/>
      <c r="F275" s="37">
        <f>C275*E275</f>
        <v>0</v>
      </c>
    </row>
    <row r="276" spans="1:6" x14ac:dyDescent="0.2">
      <c r="A276" s="95"/>
      <c r="B276" s="69"/>
      <c r="C276" s="53"/>
      <c r="D276" s="54"/>
      <c r="E276" s="55"/>
      <c r="F276" s="55"/>
    </row>
    <row r="277" spans="1:6" x14ac:dyDescent="0.2">
      <c r="A277" s="96"/>
      <c r="B277" s="68"/>
      <c r="C277" s="56"/>
      <c r="D277" s="50"/>
      <c r="E277" s="51"/>
      <c r="F277" s="49"/>
    </row>
    <row r="278" spans="1:6" x14ac:dyDescent="0.2">
      <c r="A278" s="89">
        <f>COUNT($A$12:A277)+1</f>
        <v>53</v>
      </c>
      <c r="B278" s="41" t="s">
        <v>153</v>
      </c>
      <c r="C278" s="52"/>
      <c r="D278" s="22"/>
      <c r="E278" s="37"/>
      <c r="F278" s="38"/>
    </row>
    <row r="279" spans="1:6" ht="76.5" x14ac:dyDescent="0.2">
      <c r="A279" s="94"/>
      <c r="B279" s="42" t="s">
        <v>152</v>
      </c>
      <c r="C279" s="52"/>
      <c r="D279" s="22"/>
      <c r="E279" s="37"/>
      <c r="F279" s="38"/>
    </row>
    <row r="280" spans="1:6" x14ac:dyDescent="0.2">
      <c r="A280" s="94"/>
      <c r="B280" s="42"/>
      <c r="C280" s="52">
        <v>1</v>
      </c>
      <c r="D280" s="22" t="s">
        <v>1</v>
      </c>
      <c r="E280" s="47"/>
      <c r="F280" s="37">
        <f>C280*E280</f>
        <v>0</v>
      </c>
    </row>
    <row r="281" spans="1:6" x14ac:dyDescent="0.2">
      <c r="A281" s="95"/>
      <c r="B281" s="69"/>
      <c r="C281" s="53"/>
      <c r="D281" s="54"/>
      <c r="E281" s="55"/>
      <c r="F281" s="55"/>
    </row>
    <row r="282" spans="1:6" x14ac:dyDescent="0.2">
      <c r="A282" s="96"/>
      <c r="B282" s="68"/>
      <c r="C282" s="56"/>
      <c r="D282" s="50"/>
      <c r="E282" s="51"/>
      <c r="F282" s="49"/>
    </row>
    <row r="283" spans="1:6" x14ac:dyDescent="0.2">
      <c r="A283" s="89">
        <f>COUNT($A$12:A282)+1</f>
        <v>54</v>
      </c>
      <c r="B283" s="41" t="s">
        <v>151</v>
      </c>
      <c r="C283" s="52"/>
      <c r="D283" s="22"/>
      <c r="E283" s="37"/>
      <c r="F283" s="38"/>
    </row>
    <row r="284" spans="1:6" ht="51" x14ac:dyDescent="0.2">
      <c r="A284" s="94"/>
      <c r="B284" s="42" t="s">
        <v>150</v>
      </c>
      <c r="C284" s="52"/>
      <c r="D284" s="22"/>
      <c r="E284" s="37"/>
      <c r="F284" s="38"/>
    </row>
    <row r="285" spans="1:6" ht="14.25" x14ac:dyDescent="0.2">
      <c r="A285" s="94"/>
      <c r="B285" s="42"/>
      <c r="C285" s="52">
        <v>6</v>
      </c>
      <c r="D285" s="22" t="s">
        <v>39</v>
      </c>
      <c r="E285" s="47"/>
      <c r="F285" s="37">
        <f>C285*E285</f>
        <v>0</v>
      </c>
    </row>
    <row r="286" spans="1:6" x14ac:dyDescent="0.2">
      <c r="A286" s="95"/>
      <c r="B286" s="69"/>
      <c r="C286" s="53"/>
      <c r="D286" s="54"/>
      <c r="E286" s="55"/>
      <c r="F286" s="55"/>
    </row>
    <row r="287" spans="1:6" x14ac:dyDescent="0.2">
      <c r="A287" s="96"/>
      <c r="B287" s="68"/>
      <c r="C287" s="56"/>
      <c r="D287" s="50"/>
      <c r="E287" s="51"/>
      <c r="F287" s="49"/>
    </row>
    <row r="288" spans="1:6" x14ac:dyDescent="0.2">
      <c r="A288" s="89">
        <f>COUNT($A$12:A287)+1</f>
        <v>55</v>
      </c>
      <c r="B288" s="41" t="s">
        <v>149</v>
      </c>
      <c r="C288" s="52"/>
      <c r="D288" s="22"/>
      <c r="E288" s="37"/>
      <c r="F288" s="38"/>
    </row>
    <row r="289" spans="1:6" ht="38.25" x14ac:dyDescent="0.2">
      <c r="A289" s="94"/>
      <c r="B289" s="42" t="s">
        <v>148</v>
      </c>
      <c r="C289" s="52"/>
      <c r="D289" s="22"/>
      <c r="E289" s="37"/>
      <c r="F289" s="38"/>
    </row>
    <row r="290" spans="1:6" ht="14.25" x14ac:dyDescent="0.2">
      <c r="A290" s="94"/>
      <c r="B290" s="42"/>
      <c r="C290" s="52">
        <v>1.8</v>
      </c>
      <c r="D290" s="22" t="s">
        <v>39</v>
      </c>
      <c r="E290" s="47"/>
      <c r="F290" s="37">
        <f>C290*E290</f>
        <v>0</v>
      </c>
    </row>
    <row r="291" spans="1:6" x14ac:dyDescent="0.2">
      <c r="A291" s="95"/>
      <c r="B291" s="69"/>
      <c r="C291" s="53"/>
      <c r="D291" s="54"/>
      <c r="E291" s="55"/>
      <c r="F291" s="55"/>
    </row>
    <row r="292" spans="1:6" x14ac:dyDescent="0.2">
      <c r="A292" s="96"/>
      <c r="B292" s="73"/>
      <c r="C292" s="32"/>
      <c r="D292" s="33"/>
      <c r="E292" s="34"/>
      <c r="F292" s="32"/>
    </row>
    <row r="293" spans="1:6" x14ac:dyDescent="0.2">
      <c r="A293" s="89">
        <f>COUNT($A$12:A292)+1</f>
        <v>56</v>
      </c>
      <c r="B293" s="41" t="s">
        <v>24</v>
      </c>
      <c r="C293" s="38"/>
      <c r="D293" s="22"/>
      <c r="E293" s="62"/>
      <c r="F293" s="38"/>
    </row>
    <row r="294" spans="1:6" ht="76.5" x14ac:dyDescent="0.2">
      <c r="A294" s="92"/>
      <c r="B294" s="42" t="s">
        <v>69</v>
      </c>
      <c r="C294" s="38"/>
      <c r="D294" s="22"/>
      <c r="E294" s="37"/>
      <c r="F294" s="38"/>
    </row>
    <row r="295" spans="1:6" x14ac:dyDescent="0.2">
      <c r="A295" s="91"/>
      <c r="B295" s="85"/>
      <c r="C295" s="86"/>
      <c r="D295" s="87"/>
      <c r="E295" s="65"/>
      <c r="F295" s="55"/>
    </row>
    <row r="296" spans="1:6" x14ac:dyDescent="0.2">
      <c r="A296" s="92"/>
      <c r="B296" s="42"/>
      <c r="C296" s="38"/>
      <c r="D296" s="22"/>
      <c r="E296" s="38"/>
      <c r="F296" s="38"/>
    </row>
    <row r="297" spans="1:6" x14ac:dyDescent="0.2">
      <c r="A297" s="89">
        <f>COUNT($A$12:A295)+1</f>
        <v>57</v>
      </c>
      <c r="B297" s="41" t="s">
        <v>70</v>
      </c>
      <c r="C297" s="38"/>
      <c r="D297" s="22"/>
      <c r="E297" s="38"/>
      <c r="F297" s="38"/>
    </row>
    <row r="298" spans="1:6" ht="38.25" x14ac:dyDescent="0.2">
      <c r="A298" s="92"/>
      <c r="B298" s="42" t="s">
        <v>25</v>
      </c>
      <c r="C298" s="63"/>
      <c r="D298" s="64">
        <v>0.1</v>
      </c>
      <c r="E298" s="38"/>
      <c r="F298" s="37">
        <f>SUM(F12:F293)*D298</f>
        <v>0</v>
      </c>
    </row>
    <row r="299" spans="1:6" x14ac:dyDescent="0.2">
      <c r="A299" s="97"/>
      <c r="B299" s="70"/>
      <c r="C299" s="38"/>
      <c r="D299" s="22"/>
      <c r="E299" s="62"/>
      <c r="F299" s="38"/>
    </row>
    <row r="300" spans="1:6" x14ac:dyDescent="0.2">
      <c r="A300" s="43"/>
      <c r="B300" s="71" t="s">
        <v>2</v>
      </c>
      <c r="C300" s="44"/>
      <c r="D300" s="45"/>
      <c r="E300" s="46" t="s">
        <v>38</v>
      </c>
      <c r="F300" s="46">
        <f>SUM(F14:F298)</f>
        <v>0</v>
      </c>
    </row>
  </sheetData>
  <sheetProtection algorithmName="SHA-512" hashValue="L0O6Tbg6p4LbJFl8Z+q9YoUYJMrIaXxqyFxBRxorgZPxQ9VyNpDtg3FVaQnF3OJnVT2pXeLP8ruuhxO/jlq0rw==" saltValue="zvvqZr++b3TPqICU/90lcQ==" spinCount="100000" sheet="1" objects="1" scenarios="1"/>
  <mergeCells count="1">
    <mergeCell ref="B8:F9"/>
  </mergeCells>
  <pageMargins left="0.78740157480314965" right="0.27559055118110237" top="0.86614173228346458" bottom="0.74803149606299213" header="0.31496062992125984" footer="0.31496062992125984"/>
  <pageSetup paperSize="9" scale="99" orientation="portrait" r:id="rId1"/>
  <headerFooter alignWithMargins="0">
    <oddHeader xml:space="preserve">&amp;L&amp;"Arial,Navadno"&amp;8ENERGETIKA LJUBLJANA d.o.o.
JPE-SIR-334/23
</oddHeader>
    <oddFooter>&amp;C&amp;"Arial,Navadno"&amp;P</oddFooter>
  </headerFooter>
  <rowBreaks count="9" manualBreakCount="9">
    <brk id="36" max="5" man="1"/>
    <brk id="66" max="5" man="1"/>
    <brk id="96" max="5" man="1"/>
    <brk id="128" max="5" man="1"/>
    <brk id="160" max="5" man="1"/>
    <brk id="190" max="5" man="1"/>
    <brk id="220" max="5" man="1"/>
    <brk id="241" max="5" man="1"/>
    <brk id="276"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0"/>
  <sheetViews>
    <sheetView view="pageBreakPreview" topLeftCell="A157" zoomScaleNormal="100" zoomScaleSheetLayoutView="100" workbookViewId="0">
      <selection activeCell="E169" sqref="E169"/>
    </sheetView>
  </sheetViews>
  <sheetFormatPr defaultColWidth="9.140625" defaultRowHeight="12.75" x14ac:dyDescent="0.2"/>
  <cols>
    <col min="1" max="1" width="5.7109375" style="27" customWidth="1"/>
    <col min="2" max="2" width="50.7109375" style="72" customWidth="1"/>
    <col min="3" max="3" width="7.7109375" style="30" customWidth="1"/>
    <col min="4" max="4" width="4.7109375" style="31" customWidth="1"/>
    <col min="5" max="5" width="11.7109375" style="29" customWidth="1"/>
    <col min="6" max="6" width="12.7109375" style="30" customWidth="1"/>
    <col min="7" max="16384" width="9.140625" style="31"/>
  </cols>
  <sheetData>
    <row r="1" spans="1:6" x14ac:dyDescent="0.2">
      <c r="A1" s="26" t="s">
        <v>286</v>
      </c>
      <c r="B1" s="66" t="s">
        <v>8</v>
      </c>
      <c r="C1" s="27"/>
      <c r="D1" s="28"/>
    </row>
    <row r="2" spans="1:6" x14ac:dyDescent="0.2">
      <c r="A2" s="26" t="s">
        <v>287</v>
      </c>
      <c r="B2" s="66" t="s">
        <v>9</v>
      </c>
      <c r="C2" s="27"/>
      <c r="D2" s="28"/>
    </row>
    <row r="3" spans="1:6" x14ac:dyDescent="0.2">
      <c r="A3" s="26" t="s">
        <v>289</v>
      </c>
      <c r="B3" s="66" t="s">
        <v>237</v>
      </c>
      <c r="C3" s="27"/>
      <c r="D3" s="28"/>
    </row>
    <row r="4" spans="1:6" x14ac:dyDescent="0.2">
      <c r="A4" s="26"/>
      <c r="B4" s="66" t="s">
        <v>137</v>
      </c>
      <c r="C4" s="27"/>
      <c r="D4" s="28"/>
    </row>
    <row r="5" spans="1:6" ht="76.5" x14ac:dyDescent="0.2">
      <c r="A5" s="101" t="s">
        <v>0</v>
      </c>
      <c r="B5" s="102" t="s">
        <v>31</v>
      </c>
      <c r="C5" s="103" t="s">
        <v>10</v>
      </c>
      <c r="D5" s="103" t="s">
        <v>11</v>
      </c>
      <c r="E5" s="104" t="s">
        <v>35</v>
      </c>
      <c r="F5" s="104" t="s">
        <v>36</v>
      </c>
    </row>
    <row r="6" spans="1:6" x14ac:dyDescent="0.2">
      <c r="A6" s="88">
        <v>1</v>
      </c>
      <c r="B6" s="67"/>
      <c r="C6" s="32"/>
      <c r="D6" s="33"/>
      <c r="E6" s="34"/>
      <c r="F6" s="32"/>
    </row>
    <row r="7" spans="1:6" x14ac:dyDescent="0.2">
      <c r="A7" s="168"/>
      <c r="B7" s="169" t="s">
        <v>98</v>
      </c>
      <c r="C7" s="58"/>
      <c r="D7" s="57"/>
      <c r="E7" s="153"/>
      <c r="F7" s="58"/>
    </row>
    <row r="8" spans="1:6" x14ac:dyDescent="0.2">
      <c r="A8" s="168"/>
      <c r="B8" s="225" t="s">
        <v>229</v>
      </c>
      <c r="C8" s="225"/>
      <c r="D8" s="225"/>
      <c r="E8" s="225"/>
      <c r="F8" s="225"/>
    </row>
    <row r="9" spans="1:6" x14ac:dyDescent="0.2">
      <c r="A9" s="168"/>
      <c r="B9" s="225"/>
      <c r="C9" s="225"/>
      <c r="D9" s="225"/>
      <c r="E9" s="225"/>
      <c r="F9" s="225"/>
    </row>
    <row r="10" spans="1:6" x14ac:dyDescent="0.2">
      <c r="A10" s="168"/>
      <c r="B10" s="167"/>
      <c r="C10" s="58"/>
      <c r="D10" s="57"/>
      <c r="E10" s="153"/>
      <c r="F10" s="58"/>
    </row>
    <row r="11" spans="1:6" x14ac:dyDescent="0.2">
      <c r="A11" s="88"/>
      <c r="B11" s="67"/>
      <c r="C11" s="32"/>
      <c r="D11" s="33"/>
      <c r="E11" s="34"/>
      <c r="F11" s="32"/>
    </row>
    <row r="12" spans="1:6" x14ac:dyDescent="0.2">
      <c r="A12" s="89">
        <f>COUNT(A6+1)</f>
        <v>1</v>
      </c>
      <c r="B12" s="41" t="s">
        <v>12</v>
      </c>
      <c r="C12" s="38"/>
      <c r="D12" s="22"/>
      <c r="E12" s="37"/>
      <c r="F12" s="37"/>
    </row>
    <row r="13" spans="1:6" ht="38.25" x14ac:dyDescent="0.2">
      <c r="A13" s="89"/>
      <c r="B13" s="42" t="s">
        <v>44</v>
      </c>
      <c r="C13" s="38"/>
      <c r="D13" s="22"/>
      <c r="E13" s="37"/>
      <c r="F13" s="37"/>
    </row>
    <row r="14" spans="1:6" ht="14.25" x14ac:dyDescent="0.2">
      <c r="A14" s="89"/>
      <c r="B14" s="42"/>
      <c r="C14" s="52">
        <v>12</v>
      </c>
      <c r="D14" s="22" t="s">
        <v>34</v>
      </c>
      <c r="E14" s="47"/>
      <c r="F14" s="37">
        <f>C14*E14</f>
        <v>0</v>
      </c>
    </row>
    <row r="15" spans="1:6" x14ac:dyDescent="0.2">
      <c r="A15" s="91"/>
      <c r="B15" s="69"/>
      <c r="C15" s="53"/>
      <c r="D15" s="54"/>
      <c r="E15" s="55"/>
      <c r="F15" s="55"/>
    </row>
    <row r="16" spans="1:6" x14ac:dyDescent="0.2">
      <c r="A16" s="90"/>
      <c r="B16" s="68"/>
      <c r="C16" s="56"/>
      <c r="D16" s="50"/>
      <c r="E16" s="51"/>
      <c r="F16" s="49"/>
    </row>
    <row r="17" spans="1:6" x14ac:dyDescent="0.2">
      <c r="A17" s="89">
        <f>COUNT($A$12:A16)+1</f>
        <v>2</v>
      </c>
      <c r="B17" s="41" t="s">
        <v>216</v>
      </c>
      <c r="C17" s="52"/>
      <c r="D17" s="22"/>
      <c r="E17" s="37"/>
      <c r="F17" s="38"/>
    </row>
    <row r="18" spans="1:6" ht="38.25" x14ac:dyDescent="0.2">
      <c r="A18" s="89"/>
      <c r="B18" s="42" t="s">
        <v>215</v>
      </c>
      <c r="C18" s="52"/>
      <c r="D18" s="22"/>
      <c r="E18" s="37"/>
      <c r="F18" s="38"/>
    </row>
    <row r="19" spans="1:6" ht="14.25" x14ac:dyDescent="0.2">
      <c r="A19" s="89"/>
      <c r="B19" s="42"/>
      <c r="C19" s="52">
        <v>2</v>
      </c>
      <c r="D19" s="22" t="s">
        <v>34</v>
      </c>
      <c r="E19" s="47"/>
      <c r="F19" s="37">
        <f>C19*E19</f>
        <v>0</v>
      </c>
    </row>
    <row r="20" spans="1:6" x14ac:dyDescent="0.2">
      <c r="A20" s="91"/>
      <c r="B20" s="69"/>
      <c r="C20" s="53"/>
      <c r="D20" s="54"/>
      <c r="E20" s="55"/>
      <c r="F20" s="55"/>
    </row>
    <row r="21" spans="1:6" x14ac:dyDescent="0.2">
      <c r="A21" s="90"/>
      <c r="B21" s="68"/>
      <c r="C21" s="56"/>
      <c r="D21" s="50"/>
      <c r="E21" s="51"/>
      <c r="F21" s="49"/>
    </row>
    <row r="22" spans="1:6" ht="25.5" x14ac:dyDescent="0.2">
      <c r="A22" s="89">
        <f>COUNT($A$12:A21)+1</f>
        <v>3</v>
      </c>
      <c r="B22" s="41" t="s">
        <v>212</v>
      </c>
      <c r="C22" s="52"/>
      <c r="D22" s="22"/>
      <c r="E22" s="37"/>
      <c r="F22" s="38"/>
    </row>
    <row r="23" spans="1:6" ht="51" x14ac:dyDescent="0.2">
      <c r="A23" s="89"/>
      <c r="B23" s="42" t="s">
        <v>211</v>
      </c>
      <c r="C23" s="52"/>
      <c r="D23" s="22"/>
      <c r="E23" s="37"/>
      <c r="F23" s="38"/>
    </row>
    <row r="24" spans="1:6" ht="14.25" x14ac:dyDescent="0.2">
      <c r="A24" s="89"/>
      <c r="B24" s="42"/>
      <c r="C24" s="52">
        <v>48</v>
      </c>
      <c r="D24" s="39" t="s">
        <v>40</v>
      </c>
      <c r="E24" s="48"/>
      <c r="F24" s="37">
        <f>C24*E24</f>
        <v>0</v>
      </c>
    </row>
    <row r="25" spans="1:6" x14ac:dyDescent="0.2">
      <c r="A25" s="91"/>
      <c r="B25" s="69"/>
      <c r="C25" s="53"/>
      <c r="D25" s="77"/>
      <c r="E25" s="78"/>
      <c r="F25" s="55"/>
    </row>
    <row r="26" spans="1:6" x14ac:dyDescent="0.2">
      <c r="A26" s="90"/>
      <c r="B26" s="68"/>
      <c r="C26" s="56"/>
      <c r="D26" s="50"/>
      <c r="E26" s="51"/>
      <c r="F26" s="49"/>
    </row>
    <row r="27" spans="1:6" x14ac:dyDescent="0.2">
      <c r="A27" s="89">
        <f>COUNT($A$12:A26)+1</f>
        <v>4</v>
      </c>
      <c r="B27" s="165" t="s">
        <v>210</v>
      </c>
      <c r="C27" s="52"/>
      <c r="D27" s="163"/>
      <c r="E27" s="162"/>
      <c r="F27" s="164"/>
    </row>
    <row r="28" spans="1:6" ht="51" x14ac:dyDescent="0.2">
      <c r="A28" s="89"/>
      <c r="B28" s="42" t="s">
        <v>209</v>
      </c>
      <c r="C28" s="52"/>
      <c r="D28" s="163"/>
      <c r="E28" s="162"/>
      <c r="F28" s="162"/>
    </row>
    <row r="29" spans="1:6" ht="14.25" x14ac:dyDescent="0.2">
      <c r="A29" s="89"/>
      <c r="B29" s="42"/>
      <c r="C29" s="52">
        <v>12</v>
      </c>
      <c r="D29" s="22" t="s">
        <v>34</v>
      </c>
      <c r="E29" s="47"/>
      <c r="F29" s="37">
        <f>E29*C29</f>
        <v>0</v>
      </c>
    </row>
    <row r="30" spans="1:6" x14ac:dyDescent="0.2">
      <c r="A30" s="91"/>
      <c r="B30" s="69"/>
      <c r="C30" s="53"/>
      <c r="D30" s="54"/>
      <c r="E30" s="55"/>
      <c r="F30" s="55"/>
    </row>
    <row r="31" spans="1:6" x14ac:dyDescent="0.2">
      <c r="A31" s="90"/>
      <c r="B31" s="68"/>
      <c r="C31" s="56"/>
      <c r="D31" s="50"/>
      <c r="E31" s="51"/>
      <c r="F31" s="49"/>
    </row>
    <row r="32" spans="1:6" x14ac:dyDescent="0.2">
      <c r="A32" s="89">
        <f>COUNT($A$12:A31)+1</f>
        <v>5</v>
      </c>
      <c r="B32" s="161" t="s">
        <v>208</v>
      </c>
      <c r="C32" s="52"/>
      <c r="D32" s="22"/>
      <c r="E32" s="37"/>
      <c r="F32" s="38"/>
    </row>
    <row r="33" spans="1:6" ht="63.75" x14ac:dyDescent="0.2">
      <c r="A33" s="89"/>
      <c r="B33" s="42" t="s">
        <v>207</v>
      </c>
      <c r="C33" s="52"/>
      <c r="D33" s="22"/>
      <c r="E33" s="37"/>
      <c r="F33" s="38"/>
    </row>
    <row r="34" spans="1:6" x14ac:dyDescent="0.2">
      <c r="A34" s="89"/>
      <c r="B34" s="42"/>
      <c r="C34" s="52"/>
      <c r="D34" s="22"/>
      <c r="E34" s="37"/>
      <c r="F34" s="38"/>
    </row>
    <row r="35" spans="1:6" ht="14.25" x14ac:dyDescent="0.2">
      <c r="A35" s="89"/>
      <c r="B35" s="42"/>
      <c r="C35" s="52">
        <v>3</v>
      </c>
      <c r="D35" s="22" t="s">
        <v>34</v>
      </c>
      <c r="E35" s="47"/>
      <c r="F35" s="37">
        <f>E35*C35</f>
        <v>0</v>
      </c>
    </row>
    <row r="36" spans="1:6" x14ac:dyDescent="0.2">
      <c r="A36" s="91"/>
      <c r="B36" s="69"/>
      <c r="C36" s="53"/>
      <c r="D36" s="54"/>
      <c r="E36" s="55"/>
      <c r="F36" s="55"/>
    </row>
    <row r="37" spans="1:6" x14ac:dyDescent="0.2">
      <c r="A37" s="90"/>
      <c r="B37" s="68"/>
      <c r="C37" s="56"/>
      <c r="D37" s="50"/>
      <c r="E37" s="51"/>
      <c r="F37" s="49"/>
    </row>
    <row r="38" spans="1:6" x14ac:dyDescent="0.2">
      <c r="A38" s="89">
        <f>COUNT($A$12:A37)+1</f>
        <v>6</v>
      </c>
      <c r="B38" s="160" t="s">
        <v>204</v>
      </c>
      <c r="C38" s="52"/>
      <c r="D38" s="22"/>
      <c r="E38" s="37"/>
      <c r="F38" s="38"/>
    </row>
    <row r="39" spans="1:6" ht="63.75" x14ac:dyDescent="0.2">
      <c r="A39" s="89"/>
      <c r="B39" s="42" t="s">
        <v>203</v>
      </c>
      <c r="C39" s="52"/>
      <c r="D39" s="22"/>
      <c r="E39" s="37"/>
      <c r="F39" s="38"/>
    </row>
    <row r="40" spans="1:6" ht="14.25" x14ac:dyDescent="0.2">
      <c r="A40" s="89"/>
      <c r="B40" s="157"/>
      <c r="C40" s="52">
        <v>2</v>
      </c>
      <c r="D40" s="22" t="s">
        <v>34</v>
      </c>
      <c r="E40" s="47"/>
      <c r="F40" s="37">
        <f>E40*C40</f>
        <v>0</v>
      </c>
    </row>
    <row r="41" spans="1:6" x14ac:dyDescent="0.2">
      <c r="A41" s="91"/>
      <c r="B41" s="156"/>
      <c r="C41" s="53"/>
      <c r="D41" s="54"/>
      <c r="E41" s="55"/>
      <c r="F41" s="55"/>
    </row>
    <row r="42" spans="1:6" x14ac:dyDescent="0.2">
      <c r="A42" s="90"/>
      <c r="B42" s="159"/>
      <c r="C42" s="56"/>
      <c r="D42" s="50"/>
      <c r="E42" s="51"/>
      <c r="F42" s="51"/>
    </row>
    <row r="43" spans="1:6" x14ac:dyDescent="0.2">
      <c r="A43" s="89">
        <f>COUNT($A$12:A42)+1</f>
        <v>7</v>
      </c>
      <c r="B43" s="158" t="s">
        <v>202</v>
      </c>
      <c r="C43" s="52"/>
      <c r="D43" s="22"/>
      <c r="E43" s="37"/>
      <c r="F43" s="37"/>
    </row>
    <row r="44" spans="1:6" ht="63.75" x14ac:dyDescent="0.2">
      <c r="A44" s="89"/>
      <c r="B44" s="42" t="s">
        <v>201</v>
      </c>
      <c r="C44" s="52"/>
      <c r="D44" s="22"/>
      <c r="E44" s="37"/>
      <c r="F44" s="37"/>
    </row>
    <row r="45" spans="1:6" ht="14.25" x14ac:dyDescent="0.2">
      <c r="A45" s="89"/>
      <c r="B45" s="157"/>
      <c r="C45" s="52">
        <v>2</v>
      </c>
      <c r="D45" s="22" t="s">
        <v>34</v>
      </c>
      <c r="E45" s="47"/>
      <c r="F45" s="37">
        <f>E45*C45</f>
        <v>0</v>
      </c>
    </row>
    <row r="46" spans="1:6" x14ac:dyDescent="0.2">
      <c r="A46" s="91"/>
      <c r="B46" s="156"/>
      <c r="C46" s="53"/>
      <c r="D46" s="54"/>
      <c r="E46" s="55"/>
      <c r="F46" s="55"/>
    </row>
    <row r="47" spans="1:6" x14ac:dyDescent="0.2">
      <c r="A47" s="96"/>
      <c r="B47" s="68"/>
      <c r="C47" s="56"/>
      <c r="D47" s="50"/>
      <c r="E47" s="51"/>
      <c r="F47" s="49"/>
    </row>
    <row r="48" spans="1:6" x14ac:dyDescent="0.2">
      <c r="A48" s="89">
        <f>COUNT($A$12:A47)+1</f>
        <v>8</v>
      </c>
      <c r="B48" s="41" t="s">
        <v>13</v>
      </c>
      <c r="C48" s="52"/>
      <c r="D48" s="22"/>
      <c r="E48" s="37"/>
      <c r="F48" s="38"/>
    </row>
    <row r="49" spans="1:6" ht="38.25" x14ac:dyDescent="0.2">
      <c r="A49" s="94"/>
      <c r="B49" s="42" t="s">
        <v>28</v>
      </c>
      <c r="C49" s="52"/>
      <c r="D49" s="22"/>
      <c r="E49" s="37"/>
      <c r="F49" s="38"/>
    </row>
    <row r="50" spans="1:6" ht="14.25" x14ac:dyDescent="0.2">
      <c r="A50" s="94"/>
      <c r="B50" s="42"/>
      <c r="C50" s="52">
        <v>24</v>
      </c>
      <c r="D50" s="22" t="s">
        <v>40</v>
      </c>
      <c r="E50" s="47"/>
      <c r="F50" s="37">
        <f>C50*E50</f>
        <v>0</v>
      </c>
    </row>
    <row r="51" spans="1:6" x14ac:dyDescent="0.2">
      <c r="A51" s="95"/>
      <c r="B51" s="69"/>
      <c r="C51" s="53"/>
      <c r="D51" s="54"/>
      <c r="E51" s="55"/>
      <c r="F51" s="55"/>
    </row>
    <row r="52" spans="1:6" x14ac:dyDescent="0.2">
      <c r="A52" s="96"/>
      <c r="B52" s="68"/>
      <c r="C52" s="56"/>
      <c r="D52" s="50"/>
      <c r="E52" s="51"/>
      <c r="F52" s="49"/>
    </row>
    <row r="53" spans="1:6" x14ac:dyDescent="0.2">
      <c r="A53" s="89">
        <f>COUNT($A$12:A52)+1</f>
        <v>9</v>
      </c>
      <c r="B53" s="41" t="s">
        <v>48</v>
      </c>
      <c r="C53" s="52"/>
      <c r="D53" s="22"/>
      <c r="E53" s="37"/>
      <c r="F53" s="37"/>
    </row>
    <row r="54" spans="1:6" ht="38.25" x14ac:dyDescent="0.2">
      <c r="A54" s="94"/>
      <c r="B54" s="42" t="s">
        <v>49</v>
      </c>
      <c r="C54" s="52"/>
      <c r="D54" s="22"/>
      <c r="E54" s="37"/>
      <c r="F54" s="37"/>
    </row>
    <row r="55" spans="1:6" x14ac:dyDescent="0.2">
      <c r="A55" s="94"/>
      <c r="B55" s="42"/>
      <c r="C55" s="52">
        <v>2.4</v>
      </c>
      <c r="D55" s="22" t="s">
        <v>32</v>
      </c>
      <c r="E55" s="47"/>
      <c r="F55" s="37">
        <f>C55*E55</f>
        <v>0</v>
      </c>
    </row>
    <row r="56" spans="1:6" x14ac:dyDescent="0.2">
      <c r="A56" s="95"/>
      <c r="B56" s="69"/>
      <c r="C56" s="53"/>
      <c r="D56" s="54"/>
      <c r="E56" s="55"/>
      <c r="F56" s="55"/>
    </row>
    <row r="57" spans="1:6" x14ac:dyDescent="0.2">
      <c r="A57" s="96"/>
      <c r="B57" s="68"/>
      <c r="C57" s="56"/>
      <c r="D57" s="50"/>
      <c r="E57" s="51"/>
      <c r="F57" s="51"/>
    </row>
    <row r="58" spans="1:6" x14ac:dyDescent="0.2">
      <c r="A58" s="89">
        <f>COUNT($A$12:A57)+1</f>
        <v>10</v>
      </c>
      <c r="B58" s="41" t="s">
        <v>50</v>
      </c>
      <c r="C58" s="52"/>
      <c r="D58" s="22"/>
      <c r="E58" s="37"/>
      <c r="F58" s="37"/>
    </row>
    <row r="59" spans="1:6" ht="25.5" x14ac:dyDescent="0.2">
      <c r="A59" s="94"/>
      <c r="B59" s="42" t="s">
        <v>51</v>
      </c>
      <c r="C59" s="52"/>
      <c r="D59" s="22"/>
      <c r="E59" s="37"/>
      <c r="F59" s="37"/>
    </row>
    <row r="60" spans="1:6" ht="14.25" x14ac:dyDescent="0.2">
      <c r="A60" s="94"/>
      <c r="B60" s="42"/>
      <c r="C60" s="52">
        <v>26</v>
      </c>
      <c r="D60" s="22" t="s">
        <v>34</v>
      </c>
      <c r="E60" s="47"/>
      <c r="F60" s="37">
        <f>C60*E60</f>
        <v>0</v>
      </c>
    </row>
    <row r="61" spans="1:6" x14ac:dyDescent="0.2">
      <c r="A61" s="95"/>
      <c r="B61" s="69"/>
      <c r="C61" s="53"/>
      <c r="D61" s="54"/>
      <c r="E61" s="55"/>
      <c r="F61" s="55"/>
    </row>
    <row r="62" spans="1:6" x14ac:dyDescent="0.2">
      <c r="A62" s="96"/>
      <c r="B62" s="68"/>
      <c r="C62" s="56"/>
      <c r="D62" s="50"/>
      <c r="E62" s="51"/>
      <c r="F62" s="49"/>
    </row>
    <row r="63" spans="1:6" x14ac:dyDescent="0.2">
      <c r="A63" s="89">
        <f>COUNT($A$12:A62)+1</f>
        <v>11</v>
      </c>
      <c r="B63" s="41" t="s">
        <v>52</v>
      </c>
      <c r="C63" s="52"/>
      <c r="D63" s="22"/>
      <c r="E63" s="37"/>
      <c r="F63" s="38"/>
    </row>
    <row r="64" spans="1:6" ht="63.75" x14ac:dyDescent="0.2">
      <c r="A64" s="94"/>
      <c r="B64" s="42" t="s">
        <v>71</v>
      </c>
      <c r="C64" s="52"/>
      <c r="D64" s="22"/>
      <c r="E64" s="37"/>
      <c r="F64" s="38"/>
    </row>
    <row r="65" spans="1:6" x14ac:dyDescent="0.2">
      <c r="A65" s="94"/>
      <c r="B65" s="41" t="s">
        <v>53</v>
      </c>
      <c r="C65" s="52"/>
      <c r="D65" s="22"/>
      <c r="E65" s="37"/>
      <c r="F65" s="38"/>
    </row>
    <row r="66" spans="1:6" ht="25.5" x14ac:dyDescent="0.2">
      <c r="A66" s="94"/>
      <c r="B66" s="42" t="s">
        <v>54</v>
      </c>
      <c r="C66" s="52">
        <v>24</v>
      </c>
      <c r="D66" s="39" t="s">
        <v>40</v>
      </c>
      <c r="E66" s="48"/>
      <c r="F66" s="40">
        <f>C66*E66</f>
        <v>0</v>
      </c>
    </row>
    <row r="67" spans="1:6" ht="25.5" x14ac:dyDescent="0.2">
      <c r="A67" s="94"/>
      <c r="B67" s="42" t="s">
        <v>72</v>
      </c>
      <c r="C67" s="52">
        <v>24</v>
      </c>
      <c r="D67" s="39" t="s">
        <v>40</v>
      </c>
      <c r="E67" s="48"/>
      <c r="F67" s="40">
        <f>C67*E67</f>
        <v>0</v>
      </c>
    </row>
    <row r="68" spans="1:6" x14ac:dyDescent="0.2">
      <c r="A68" s="95"/>
      <c r="B68" s="69"/>
      <c r="C68" s="53"/>
      <c r="D68" s="77"/>
      <c r="E68" s="78"/>
      <c r="F68" s="78"/>
    </row>
    <row r="69" spans="1:6" x14ac:dyDescent="0.2">
      <c r="A69" s="96"/>
      <c r="B69" s="68"/>
      <c r="C69" s="56"/>
      <c r="D69" s="50"/>
      <c r="E69" s="51"/>
      <c r="F69" s="49"/>
    </row>
    <row r="70" spans="1:6" x14ac:dyDescent="0.2">
      <c r="A70" s="89">
        <f>COUNT($A$12:A69)+1</f>
        <v>12</v>
      </c>
      <c r="B70" s="41" t="s">
        <v>129</v>
      </c>
      <c r="C70" s="52"/>
      <c r="D70" s="22"/>
      <c r="E70" s="37"/>
      <c r="F70" s="37"/>
    </row>
    <row r="71" spans="1:6" ht="51" x14ac:dyDescent="0.2">
      <c r="A71" s="94"/>
      <c r="B71" s="42" t="s">
        <v>130</v>
      </c>
      <c r="C71" s="52"/>
      <c r="D71" s="22"/>
      <c r="E71" s="37"/>
      <c r="F71" s="38"/>
    </row>
    <row r="72" spans="1:6" ht="14.25" x14ac:dyDescent="0.2">
      <c r="A72" s="94"/>
      <c r="B72" s="42"/>
      <c r="C72" s="52">
        <v>3</v>
      </c>
      <c r="D72" s="22" t="s">
        <v>34</v>
      </c>
      <c r="E72" s="47"/>
      <c r="F72" s="37">
        <f>C72*E72</f>
        <v>0</v>
      </c>
    </row>
    <row r="73" spans="1:6" x14ac:dyDescent="0.2">
      <c r="A73" s="95"/>
      <c r="B73" s="69"/>
      <c r="C73" s="53"/>
      <c r="D73" s="54"/>
      <c r="E73" s="55"/>
      <c r="F73" s="55"/>
    </row>
    <row r="74" spans="1:6" x14ac:dyDescent="0.2">
      <c r="A74" s="96"/>
      <c r="B74" s="68"/>
      <c r="C74" s="56"/>
      <c r="D74" s="50"/>
      <c r="E74" s="51"/>
      <c r="F74" s="51"/>
    </row>
    <row r="75" spans="1:6" x14ac:dyDescent="0.2">
      <c r="A75" s="89">
        <f>COUNT($A$12:A74)+1</f>
        <v>13</v>
      </c>
      <c r="B75" s="41" t="s">
        <v>55</v>
      </c>
      <c r="C75" s="52"/>
      <c r="D75" s="22"/>
      <c r="E75" s="37"/>
      <c r="F75" s="37"/>
    </row>
    <row r="76" spans="1:6" ht="63.75" x14ac:dyDescent="0.2">
      <c r="A76" s="94"/>
      <c r="B76" s="42" t="s">
        <v>56</v>
      </c>
      <c r="C76" s="52"/>
      <c r="D76" s="22"/>
      <c r="E76" s="37"/>
      <c r="F76" s="38"/>
    </row>
    <row r="77" spans="1:6" ht="14.25" x14ac:dyDescent="0.2">
      <c r="A77" s="94"/>
      <c r="B77" s="42"/>
      <c r="C77" s="52">
        <v>3</v>
      </c>
      <c r="D77" s="22" t="s">
        <v>34</v>
      </c>
      <c r="E77" s="47"/>
      <c r="F77" s="37">
        <f>C77*E77</f>
        <v>0</v>
      </c>
    </row>
    <row r="78" spans="1:6" x14ac:dyDescent="0.2">
      <c r="A78" s="95"/>
      <c r="B78" s="69"/>
      <c r="C78" s="53"/>
      <c r="D78" s="54"/>
      <c r="E78" s="55"/>
      <c r="F78" s="55"/>
    </row>
    <row r="79" spans="1:6" x14ac:dyDescent="0.2">
      <c r="A79" s="96"/>
      <c r="B79" s="73"/>
      <c r="C79" s="56"/>
      <c r="D79" s="50"/>
      <c r="E79" s="51"/>
      <c r="F79" s="51"/>
    </row>
    <row r="80" spans="1:6" x14ac:dyDescent="0.2">
      <c r="A80" s="89">
        <f>COUNT($A$12:A79)+1</f>
        <v>14</v>
      </c>
      <c r="B80" s="41" t="s">
        <v>16</v>
      </c>
      <c r="C80" s="52"/>
      <c r="D80" s="22"/>
      <c r="E80" s="37"/>
      <c r="F80" s="37"/>
    </row>
    <row r="81" spans="1:6" x14ac:dyDescent="0.2">
      <c r="A81" s="94"/>
      <c r="B81" s="42" t="s">
        <v>15</v>
      </c>
      <c r="C81" s="52"/>
      <c r="D81" s="22"/>
      <c r="E81" s="37"/>
      <c r="F81" s="38"/>
    </row>
    <row r="82" spans="1:6" ht="14.25" x14ac:dyDescent="0.2">
      <c r="A82" s="94"/>
      <c r="B82" s="42"/>
      <c r="C82" s="52">
        <v>10</v>
      </c>
      <c r="D82" s="22" t="s">
        <v>40</v>
      </c>
      <c r="E82" s="47"/>
      <c r="F82" s="37">
        <f>C82*E82</f>
        <v>0</v>
      </c>
    </row>
    <row r="83" spans="1:6" x14ac:dyDescent="0.2">
      <c r="A83" s="95"/>
      <c r="B83" s="69"/>
      <c r="C83" s="53"/>
      <c r="D83" s="54"/>
      <c r="E83" s="55"/>
      <c r="F83" s="55"/>
    </row>
    <row r="84" spans="1:6" x14ac:dyDescent="0.2">
      <c r="A84" s="96"/>
      <c r="B84" s="68"/>
      <c r="C84" s="56"/>
      <c r="D84" s="50"/>
      <c r="E84" s="51"/>
      <c r="F84" s="51"/>
    </row>
    <row r="85" spans="1:6" x14ac:dyDescent="0.2">
      <c r="A85" s="89">
        <f>COUNT($A$12:A84)+1</f>
        <v>15</v>
      </c>
      <c r="B85" s="41" t="s">
        <v>195</v>
      </c>
      <c r="C85" s="52"/>
      <c r="D85" s="22"/>
      <c r="E85" s="37"/>
      <c r="F85" s="38"/>
    </row>
    <row r="86" spans="1:6" ht="38.25" x14ac:dyDescent="0.2">
      <c r="A86" s="94"/>
      <c r="B86" s="42" t="s">
        <v>110</v>
      </c>
      <c r="C86" s="52"/>
      <c r="D86" s="22"/>
      <c r="E86" s="37"/>
      <c r="F86" s="38"/>
    </row>
    <row r="87" spans="1:6" ht="14.25" x14ac:dyDescent="0.2">
      <c r="A87" s="94"/>
      <c r="B87" s="42" t="s">
        <v>29</v>
      </c>
      <c r="C87" s="52">
        <v>10.6</v>
      </c>
      <c r="D87" s="22" t="s">
        <v>39</v>
      </c>
      <c r="E87" s="47"/>
      <c r="F87" s="37">
        <f>C87*E87</f>
        <v>0</v>
      </c>
    </row>
    <row r="88" spans="1:6" ht="14.25" x14ac:dyDescent="0.2">
      <c r="A88" s="94"/>
      <c r="B88" s="42" t="s">
        <v>30</v>
      </c>
      <c r="C88" s="52">
        <v>2.8</v>
      </c>
      <c r="D88" s="22" t="s">
        <v>39</v>
      </c>
      <c r="E88" s="47"/>
      <c r="F88" s="37">
        <f>C88*E88</f>
        <v>0</v>
      </c>
    </row>
    <row r="89" spans="1:6" x14ac:dyDescent="0.2">
      <c r="A89" s="95"/>
      <c r="B89" s="69"/>
      <c r="C89" s="53"/>
      <c r="D89" s="54"/>
      <c r="E89" s="55"/>
      <c r="F89" s="55"/>
    </row>
    <row r="90" spans="1:6" x14ac:dyDescent="0.2">
      <c r="A90" s="96"/>
      <c r="B90" s="68"/>
      <c r="C90" s="56"/>
      <c r="D90" s="50"/>
      <c r="E90" s="51"/>
      <c r="F90" s="51"/>
    </row>
    <row r="91" spans="1:6" ht="25.5" x14ac:dyDescent="0.2">
      <c r="A91" s="89">
        <f>COUNT($A$12:A90)+1</f>
        <v>16</v>
      </c>
      <c r="B91" s="41" t="s">
        <v>194</v>
      </c>
      <c r="C91" s="52"/>
      <c r="D91" s="22"/>
      <c r="E91" s="37"/>
      <c r="F91" s="37"/>
    </row>
    <row r="92" spans="1:6" ht="38.25" x14ac:dyDescent="0.2">
      <c r="A92" s="94"/>
      <c r="B92" s="42" t="s">
        <v>193</v>
      </c>
      <c r="C92" s="52"/>
      <c r="D92" s="22"/>
      <c r="E92" s="37"/>
      <c r="F92" s="37"/>
    </row>
    <row r="93" spans="1:6" ht="14.25" x14ac:dyDescent="0.2">
      <c r="A93" s="94"/>
      <c r="B93" s="42" t="s">
        <v>29</v>
      </c>
      <c r="C93" s="52">
        <v>2.4</v>
      </c>
      <c r="D93" s="22" t="s">
        <v>39</v>
      </c>
      <c r="E93" s="47"/>
      <c r="F93" s="37">
        <f>C93*E93</f>
        <v>0</v>
      </c>
    </row>
    <row r="94" spans="1:6" ht="14.25" x14ac:dyDescent="0.2">
      <c r="A94" s="94"/>
      <c r="B94" s="42" t="s">
        <v>30</v>
      </c>
      <c r="C94" s="52">
        <v>0.6</v>
      </c>
      <c r="D94" s="22" t="s">
        <v>39</v>
      </c>
      <c r="E94" s="47"/>
      <c r="F94" s="37">
        <f>C94*E94</f>
        <v>0</v>
      </c>
    </row>
    <row r="95" spans="1:6" x14ac:dyDescent="0.2">
      <c r="A95" s="95"/>
      <c r="B95" s="69"/>
      <c r="C95" s="53"/>
      <c r="D95" s="54"/>
      <c r="E95" s="55"/>
      <c r="F95" s="55"/>
    </row>
    <row r="96" spans="1:6" x14ac:dyDescent="0.2">
      <c r="A96" s="96"/>
      <c r="B96" s="68"/>
      <c r="C96" s="56"/>
      <c r="D96" s="50"/>
      <c r="E96" s="51"/>
      <c r="F96" s="51"/>
    </row>
    <row r="97" spans="1:6" x14ac:dyDescent="0.2">
      <c r="A97" s="89">
        <f>COUNT($A$12:A96)+1</f>
        <v>17</v>
      </c>
      <c r="B97" s="41" t="s">
        <v>79</v>
      </c>
      <c r="C97" s="52"/>
      <c r="D97" s="22"/>
      <c r="E97" s="37"/>
      <c r="F97" s="38"/>
    </row>
    <row r="98" spans="1:6" ht="38.25" x14ac:dyDescent="0.2">
      <c r="A98" s="94"/>
      <c r="B98" s="42" t="s">
        <v>111</v>
      </c>
      <c r="C98" s="52"/>
      <c r="D98" s="22"/>
      <c r="E98" s="37"/>
      <c r="F98" s="38"/>
    </row>
    <row r="99" spans="1:6" ht="14.25" x14ac:dyDescent="0.2">
      <c r="A99" s="94"/>
      <c r="B99" s="42"/>
      <c r="C99" s="52">
        <v>1.6</v>
      </c>
      <c r="D99" s="22" t="s">
        <v>39</v>
      </c>
      <c r="E99" s="47"/>
      <c r="F99" s="37">
        <f>C99*E99</f>
        <v>0</v>
      </c>
    </row>
    <row r="100" spans="1:6" x14ac:dyDescent="0.2">
      <c r="A100" s="95"/>
      <c r="B100" s="69"/>
      <c r="C100" s="53"/>
      <c r="D100" s="54"/>
      <c r="E100" s="55"/>
      <c r="F100" s="55"/>
    </row>
    <row r="101" spans="1:6" x14ac:dyDescent="0.2">
      <c r="A101" s="96"/>
      <c r="B101" s="68"/>
      <c r="C101" s="56"/>
      <c r="D101" s="50"/>
      <c r="E101" s="51"/>
      <c r="F101" s="51"/>
    </row>
    <row r="102" spans="1:6" x14ac:dyDescent="0.2">
      <c r="A102" s="89">
        <f>COUNT($A$12:A101)+1</f>
        <v>18</v>
      </c>
      <c r="B102" s="41" t="s">
        <v>192</v>
      </c>
      <c r="C102" s="52"/>
      <c r="D102" s="22"/>
      <c r="E102" s="37"/>
      <c r="F102" s="37"/>
    </row>
    <row r="103" spans="1:6" ht="38.25" x14ac:dyDescent="0.2">
      <c r="A103" s="94"/>
      <c r="B103" s="42" t="s">
        <v>191</v>
      </c>
      <c r="C103" s="52"/>
      <c r="D103" s="22"/>
      <c r="E103" s="37"/>
      <c r="F103" s="37"/>
    </row>
    <row r="104" spans="1:6" ht="14.25" x14ac:dyDescent="0.2">
      <c r="A104" s="94"/>
      <c r="B104" s="42"/>
      <c r="C104" s="52">
        <v>3.5</v>
      </c>
      <c r="D104" s="22" t="s">
        <v>39</v>
      </c>
      <c r="E104" s="47"/>
      <c r="F104" s="37">
        <f>C104*E104</f>
        <v>0</v>
      </c>
    </row>
    <row r="105" spans="1:6" x14ac:dyDescent="0.2">
      <c r="A105" s="95"/>
      <c r="B105" s="69"/>
      <c r="C105" s="53"/>
      <c r="D105" s="54"/>
      <c r="E105" s="55"/>
      <c r="F105" s="55"/>
    </row>
    <row r="106" spans="1:6" x14ac:dyDescent="0.2">
      <c r="A106" s="96"/>
      <c r="B106" s="68"/>
      <c r="C106" s="56"/>
      <c r="D106" s="50"/>
      <c r="E106" s="51"/>
      <c r="F106" s="51"/>
    </row>
    <row r="107" spans="1:6" x14ac:dyDescent="0.2">
      <c r="A107" s="89">
        <f>COUNT($A$12:A106)+1</f>
        <v>19</v>
      </c>
      <c r="B107" s="41" t="s">
        <v>190</v>
      </c>
      <c r="C107" s="52"/>
      <c r="D107" s="22"/>
      <c r="E107" s="37"/>
      <c r="F107" s="37"/>
    </row>
    <row r="108" spans="1:6" ht="51" x14ac:dyDescent="0.2">
      <c r="A108" s="94"/>
      <c r="B108" s="42" t="s">
        <v>189</v>
      </c>
      <c r="C108" s="52"/>
      <c r="D108" s="22"/>
      <c r="E108" s="37"/>
      <c r="F108" s="37"/>
    </row>
    <row r="109" spans="1:6" ht="14.25" x14ac:dyDescent="0.2">
      <c r="A109" s="94"/>
      <c r="B109" s="42"/>
      <c r="C109" s="52">
        <v>3</v>
      </c>
      <c r="D109" s="22" t="s">
        <v>39</v>
      </c>
      <c r="E109" s="47"/>
      <c r="F109" s="37">
        <f>C109*E109</f>
        <v>0</v>
      </c>
    </row>
    <row r="110" spans="1:6" x14ac:dyDescent="0.2">
      <c r="A110" s="95"/>
      <c r="B110" s="69"/>
      <c r="C110" s="53"/>
      <c r="D110" s="54"/>
      <c r="E110" s="55"/>
      <c r="F110" s="55"/>
    </row>
    <row r="111" spans="1:6" x14ac:dyDescent="0.2">
      <c r="A111" s="96"/>
      <c r="B111" s="68"/>
      <c r="C111" s="56"/>
      <c r="D111" s="50"/>
      <c r="E111" s="51"/>
      <c r="F111" s="51"/>
    </row>
    <row r="112" spans="1:6" x14ac:dyDescent="0.2">
      <c r="A112" s="89">
        <f>COUNT($A$12:A111)+1</f>
        <v>20</v>
      </c>
      <c r="B112" s="41" t="s">
        <v>62</v>
      </c>
      <c r="C112" s="52"/>
      <c r="D112" s="22"/>
      <c r="E112" s="37"/>
      <c r="F112" s="37"/>
    </row>
    <row r="113" spans="1:6" ht="63.75" x14ac:dyDescent="0.2">
      <c r="A113" s="94"/>
      <c r="B113" s="42" t="s">
        <v>88</v>
      </c>
      <c r="C113" s="52"/>
      <c r="D113" s="22"/>
      <c r="E113" s="37"/>
      <c r="F113" s="37"/>
    </row>
    <row r="114" spans="1:6" ht="14.25" x14ac:dyDescent="0.2">
      <c r="A114" s="94"/>
      <c r="B114" s="42"/>
      <c r="C114" s="52">
        <v>5.4</v>
      </c>
      <c r="D114" s="22" t="s">
        <v>39</v>
      </c>
      <c r="E114" s="47"/>
      <c r="F114" s="37">
        <f>C114*E114</f>
        <v>0</v>
      </c>
    </row>
    <row r="115" spans="1:6" x14ac:dyDescent="0.2">
      <c r="A115" s="95"/>
      <c r="B115" s="69"/>
      <c r="C115" s="53"/>
      <c r="D115" s="54"/>
      <c r="E115" s="55"/>
      <c r="F115" s="55"/>
    </row>
    <row r="116" spans="1:6" x14ac:dyDescent="0.2">
      <c r="A116" s="96"/>
      <c r="B116" s="68"/>
      <c r="C116" s="56"/>
      <c r="D116" s="50"/>
      <c r="E116" s="51"/>
      <c r="F116" s="51"/>
    </row>
    <row r="117" spans="1:6" x14ac:dyDescent="0.2">
      <c r="A117" s="89">
        <f>COUNT($A$12:A116)+1</f>
        <v>21</v>
      </c>
      <c r="B117" s="41" t="s">
        <v>63</v>
      </c>
      <c r="C117" s="52"/>
      <c r="D117" s="22"/>
      <c r="E117" s="37"/>
      <c r="F117" s="38"/>
    </row>
    <row r="118" spans="1:6" ht="51" x14ac:dyDescent="0.2">
      <c r="A118" s="94"/>
      <c r="B118" s="42" t="s">
        <v>89</v>
      </c>
      <c r="C118" s="52"/>
      <c r="D118" s="22"/>
      <c r="E118" s="37"/>
      <c r="F118" s="38"/>
    </row>
    <row r="119" spans="1:6" ht="14.25" x14ac:dyDescent="0.2">
      <c r="A119" s="94"/>
      <c r="B119" s="42"/>
      <c r="C119" s="52">
        <v>4.5</v>
      </c>
      <c r="D119" s="22" t="s">
        <v>39</v>
      </c>
      <c r="E119" s="47"/>
      <c r="F119" s="37">
        <f>C119*E119</f>
        <v>0</v>
      </c>
    </row>
    <row r="120" spans="1:6" x14ac:dyDescent="0.2">
      <c r="A120" s="95"/>
      <c r="B120" s="69"/>
      <c r="C120" s="53"/>
      <c r="D120" s="54"/>
      <c r="E120" s="55"/>
      <c r="F120" s="55"/>
    </row>
    <row r="121" spans="1:6" x14ac:dyDescent="0.2">
      <c r="A121" s="94"/>
      <c r="B121" s="42"/>
      <c r="C121" s="52"/>
      <c r="D121" s="22"/>
      <c r="E121" s="37"/>
      <c r="F121" s="37"/>
    </row>
    <row r="122" spans="1:6" x14ac:dyDescent="0.2">
      <c r="A122" s="89">
        <f>COUNT($A$12:A121)+1</f>
        <v>22</v>
      </c>
      <c r="B122" s="59" t="s">
        <v>188</v>
      </c>
      <c r="C122" s="52"/>
      <c r="D122" s="22"/>
      <c r="E122" s="37"/>
      <c r="F122" s="37"/>
    </row>
    <row r="123" spans="1:6" ht="25.5" x14ac:dyDescent="0.2">
      <c r="A123" s="94"/>
      <c r="B123" s="42" t="s">
        <v>187</v>
      </c>
      <c r="C123" s="52"/>
      <c r="D123" s="22"/>
      <c r="E123" s="37"/>
      <c r="F123" s="37"/>
    </row>
    <row r="124" spans="1:6" ht="14.25" x14ac:dyDescent="0.2">
      <c r="A124" s="94"/>
      <c r="B124" s="42"/>
      <c r="C124" s="52">
        <v>3.8</v>
      </c>
      <c r="D124" s="22" t="s">
        <v>39</v>
      </c>
      <c r="E124" s="47"/>
      <c r="F124" s="37">
        <f>C124*E124</f>
        <v>0</v>
      </c>
    </row>
    <row r="125" spans="1:6" x14ac:dyDescent="0.2">
      <c r="A125" s="94"/>
      <c r="B125" s="42"/>
      <c r="C125" s="52"/>
      <c r="D125" s="22"/>
      <c r="E125" s="37"/>
      <c r="F125" s="37"/>
    </row>
    <row r="126" spans="1:6" x14ac:dyDescent="0.2">
      <c r="A126" s="96"/>
      <c r="B126" s="68"/>
      <c r="C126" s="56"/>
      <c r="D126" s="50"/>
      <c r="E126" s="51"/>
      <c r="F126" s="51"/>
    </row>
    <row r="127" spans="1:6" x14ac:dyDescent="0.2">
      <c r="A127" s="89">
        <f>COUNT($A$12:A126)+1</f>
        <v>23</v>
      </c>
      <c r="B127" s="41" t="s">
        <v>186</v>
      </c>
      <c r="C127" s="52"/>
      <c r="D127" s="22"/>
      <c r="E127" s="37"/>
      <c r="F127" s="38"/>
    </row>
    <row r="128" spans="1:6" ht="38.25" x14ac:dyDescent="0.2">
      <c r="A128" s="94"/>
      <c r="B128" s="42" t="s">
        <v>185</v>
      </c>
      <c r="C128" s="52"/>
      <c r="D128" s="22"/>
      <c r="E128" s="37"/>
      <c r="F128" s="38"/>
    </row>
    <row r="129" spans="1:6" ht="14.25" x14ac:dyDescent="0.2">
      <c r="A129" s="94"/>
      <c r="B129" s="42"/>
      <c r="C129" s="52">
        <v>3.8</v>
      </c>
      <c r="D129" s="22" t="s">
        <v>39</v>
      </c>
      <c r="E129" s="47"/>
      <c r="F129" s="37">
        <f>C129*E129</f>
        <v>0</v>
      </c>
    </row>
    <row r="130" spans="1:6" x14ac:dyDescent="0.2">
      <c r="A130" s="95"/>
      <c r="B130" s="69"/>
      <c r="C130" s="53"/>
      <c r="D130" s="54"/>
      <c r="E130" s="55"/>
      <c r="F130" s="55"/>
    </row>
    <row r="131" spans="1:6" x14ac:dyDescent="0.2">
      <c r="A131" s="96"/>
      <c r="B131" s="73"/>
      <c r="C131" s="56"/>
      <c r="D131" s="83"/>
      <c r="E131" s="74"/>
      <c r="F131" s="74"/>
    </row>
    <row r="132" spans="1:6" x14ac:dyDescent="0.2">
      <c r="A132" s="89">
        <f>COUNT($A$12:A131)+1</f>
        <v>24</v>
      </c>
      <c r="B132" s="41" t="s">
        <v>18</v>
      </c>
      <c r="C132" s="52"/>
      <c r="D132" s="22"/>
      <c r="E132" s="37"/>
      <c r="F132" s="37"/>
    </row>
    <row r="133" spans="1:6" ht="25.5" x14ac:dyDescent="0.2">
      <c r="A133" s="94"/>
      <c r="B133" s="42" t="s">
        <v>17</v>
      </c>
      <c r="C133" s="52"/>
      <c r="D133" s="22"/>
      <c r="E133" s="37"/>
      <c r="F133" s="38"/>
    </row>
    <row r="134" spans="1:6" ht="14.25" x14ac:dyDescent="0.2">
      <c r="A134" s="94"/>
      <c r="B134" s="42"/>
      <c r="C134" s="52">
        <v>16.8</v>
      </c>
      <c r="D134" s="22" t="s">
        <v>39</v>
      </c>
      <c r="E134" s="47"/>
      <c r="F134" s="37">
        <f>C134*E134</f>
        <v>0</v>
      </c>
    </row>
    <row r="135" spans="1:6" x14ac:dyDescent="0.2">
      <c r="A135" s="95"/>
      <c r="B135" s="69"/>
      <c r="C135" s="53"/>
      <c r="D135" s="54"/>
      <c r="E135" s="55"/>
      <c r="F135" s="55"/>
    </row>
    <row r="136" spans="1:6" x14ac:dyDescent="0.2">
      <c r="A136" s="96"/>
      <c r="B136" s="68"/>
      <c r="C136" s="56"/>
      <c r="D136" s="50"/>
      <c r="E136" s="51"/>
      <c r="F136" s="51"/>
    </row>
    <row r="137" spans="1:6" x14ac:dyDescent="0.2">
      <c r="A137" s="89">
        <f>COUNT($A$12:A136)+1</f>
        <v>25</v>
      </c>
      <c r="B137" s="41" t="s">
        <v>20</v>
      </c>
      <c r="C137" s="52"/>
      <c r="D137" s="22"/>
      <c r="E137" s="37"/>
      <c r="F137" s="37"/>
    </row>
    <row r="138" spans="1:6" x14ac:dyDescent="0.2">
      <c r="A138" s="94"/>
      <c r="B138" s="42" t="s">
        <v>184</v>
      </c>
      <c r="C138" s="52"/>
      <c r="D138" s="22"/>
      <c r="E138" s="37"/>
      <c r="F138" s="38"/>
    </row>
    <row r="139" spans="1:6" ht="14.25" x14ac:dyDescent="0.2">
      <c r="A139" s="94"/>
      <c r="B139" s="42"/>
      <c r="C139" s="52">
        <v>24</v>
      </c>
      <c r="D139" s="22" t="s">
        <v>34</v>
      </c>
      <c r="E139" s="47"/>
      <c r="F139" s="37">
        <f>C139*E139</f>
        <v>0</v>
      </c>
    </row>
    <row r="140" spans="1:6" x14ac:dyDescent="0.2">
      <c r="A140" s="95"/>
      <c r="B140" s="69"/>
      <c r="C140" s="53"/>
      <c r="D140" s="54"/>
      <c r="E140" s="55"/>
      <c r="F140" s="55"/>
    </row>
    <row r="141" spans="1:6" x14ac:dyDescent="0.2">
      <c r="A141" s="96"/>
      <c r="B141" s="68"/>
      <c r="C141" s="56"/>
      <c r="D141" s="50"/>
      <c r="E141" s="51"/>
      <c r="F141" s="51"/>
    </row>
    <row r="142" spans="1:6" x14ac:dyDescent="0.2">
      <c r="A142" s="89">
        <f>COUNT($A$12:A141)+1</f>
        <v>26</v>
      </c>
      <c r="B142" s="41" t="s">
        <v>183</v>
      </c>
      <c r="C142" s="52"/>
      <c r="D142" s="22"/>
      <c r="E142" s="37"/>
      <c r="F142" s="37"/>
    </row>
    <row r="143" spans="1:6" ht="76.5" x14ac:dyDescent="0.2">
      <c r="A143" s="94"/>
      <c r="B143" s="42" t="s">
        <v>236</v>
      </c>
      <c r="C143" s="52"/>
      <c r="D143" s="22"/>
      <c r="E143" s="37"/>
      <c r="F143" s="37"/>
    </row>
    <row r="144" spans="1:6" ht="14.25" x14ac:dyDescent="0.2">
      <c r="A144" s="94"/>
      <c r="B144" s="41" t="s">
        <v>181</v>
      </c>
      <c r="C144" s="52">
        <v>1</v>
      </c>
      <c r="D144" s="22" t="s">
        <v>34</v>
      </c>
      <c r="E144" s="47"/>
      <c r="F144" s="37">
        <f>C144*E144</f>
        <v>0</v>
      </c>
    </row>
    <row r="145" spans="1:6" x14ac:dyDescent="0.2">
      <c r="A145" s="95"/>
      <c r="B145" s="69"/>
      <c r="C145" s="53"/>
      <c r="D145" s="54"/>
      <c r="E145" s="55"/>
      <c r="F145" s="55"/>
    </row>
    <row r="146" spans="1:6" x14ac:dyDescent="0.2">
      <c r="A146" s="96"/>
      <c r="B146" s="68"/>
      <c r="C146" s="56"/>
      <c r="D146" s="50"/>
      <c r="E146" s="51"/>
      <c r="F146" s="51"/>
    </row>
    <row r="147" spans="1:6" x14ac:dyDescent="0.2">
      <c r="A147" s="89">
        <f>COUNT($A$10:A145)+1</f>
        <v>27</v>
      </c>
      <c r="B147" s="41" t="s">
        <v>168</v>
      </c>
      <c r="C147" s="52"/>
      <c r="D147" s="22"/>
      <c r="E147" s="37"/>
      <c r="F147" s="37"/>
    </row>
    <row r="148" spans="1:6" ht="25.5" x14ac:dyDescent="0.2">
      <c r="A148" s="94"/>
      <c r="B148" s="42" t="s">
        <v>167</v>
      </c>
      <c r="C148" s="52"/>
      <c r="D148" s="22"/>
      <c r="E148" s="37"/>
      <c r="F148" s="37"/>
    </row>
    <row r="149" spans="1:6" x14ac:dyDescent="0.2">
      <c r="A149" s="94"/>
      <c r="B149" s="41"/>
      <c r="C149" s="52">
        <v>4</v>
      </c>
      <c r="D149" s="22" t="s">
        <v>1</v>
      </c>
      <c r="E149" s="47"/>
      <c r="F149" s="37">
        <f>C149*E149</f>
        <v>0</v>
      </c>
    </row>
    <row r="150" spans="1:6" x14ac:dyDescent="0.2">
      <c r="A150" s="95"/>
      <c r="B150" s="69"/>
      <c r="C150" s="53"/>
      <c r="D150" s="54"/>
      <c r="E150" s="55"/>
      <c r="F150" s="55"/>
    </row>
    <row r="151" spans="1:6" x14ac:dyDescent="0.2">
      <c r="A151" s="96"/>
      <c r="B151" s="68"/>
      <c r="C151" s="56"/>
      <c r="D151" s="50"/>
      <c r="E151" s="51"/>
      <c r="F151" s="51"/>
    </row>
    <row r="152" spans="1:6" x14ac:dyDescent="0.2">
      <c r="A152" s="89">
        <f>COUNT($A$10:A151)+1</f>
        <v>28</v>
      </c>
      <c r="B152" s="41" t="s">
        <v>161</v>
      </c>
      <c r="C152" s="52"/>
      <c r="D152" s="22"/>
      <c r="E152" s="37"/>
      <c r="F152" s="37"/>
    </row>
    <row r="153" spans="1:6" ht="63.75" x14ac:dyDescent="0.2">
      <c r="A153" s="94"/>
      <c r="B153" s="42" t="s">
        <v>160</v>
      </c>
      <c r="C153" s="52"/>
      <c r="D153" s="22"/>
      <c r="E153" s="37"/>
      <c r="F153" s="37"/>
    </row>
    <row r="154" spans="1:6" ht="14.25" x14ac:dyDescent="0.2">
      <c r="A154" s="94"/>
      <c r="B154" s="41"/>
      <c r="C154" s="52">
        <v>15</v>
      </c>
      <c r="D154" s="22" t="s">
        <v>34</v>
      </c>
      <c r="E154" s="47"/>
      <c r="F154" s="37">
        <f>C154*E154</f>
        <v>0</v>
      </c>
    </row>
    <row r="155" spans="1:6" x14ac:dyDescent="0.2">
      <c r="A155" s="95"/>
      <c r="B155" s="69"/>
      <c r="C155" s="53"/>
      <c r="D155" s="54"/>
      <c r="E155" s="55"/>
      <c r="F155" s="55"/>
    </row>
    <row r="156" spans="1:6" x14ac:dyDescent="0.2">
      <c r="A156" s="96"/>
      <c r="B156" s="68"/>
      <c r="C156" s="56"/>
      <c r="D156" s="50"/>
      <c r="E156" s="51"/>
      <c r="F156" s="51"/>
    </row>
    <row r="157" spans="1:6" x14ac:dyDescent="0.2">
      <c r="A157" s="89">
        <f>COUNT($A$10:A156)+1</f>
        <v>29</v>
      </c>
      <c r="B157" s="41" t="s">
        <v>159</v>
      </c>
      <c r="C157" s="52"/>
      <c r="D157" s="22"/>
      <c r="E157" s="37"/>
      <c r="F157" s="37"/>
    </row>
    <row r="158" spans="1:6" ht="25.5" x14ac:dyDescent="0.2">
      <c r="A158" s="94"/>
      <c r="B158" s="42" t="s">
        <v>158</v>
      </c>
      <c r="C158" s="52"/>
      <c r="D158" s="22"/>
      <c r="E158" s="37"/>
      <c r="F158" s="37"/>
    </row>
    <row r="159" spans="1:6" ht="14.25" x14ac:dyDescent="0.2">
      <c r="A159" s="94"/>
      <c r="B159" s="41"/>
      <c r="C159" s="52">
        <v>15</v>
      </c>
      <c r="D159" s="22" t="s">
        <v>34</v>
      </c>
      <c r="E159" s="47"/>
      <c r="F159" s="37">
        <f>C159*E159</f>
        <v>0</v>
      </c>
    </row>
    <row r="160" spans="1:6" x14ac:dyDescent="0.2">
      <c r="A160" s="95"/>
      <c r="B160" s="69"/>
      <c r="C160" s="53"/>
      <c r="D160" s="54"/>
      <c r="E160" s="55"/>
      <c r="F160" s="55"/>
    </row>
    <row r="161" spans="1:6" x14ac:dyDescent="0.2">
      <c r="A161" s="96"/>
      <c r="B161" s="68"/>
      <c r="C161" s="56"/>
      <c r="D161" s="50"/>
      <c r="E161" s="51"/>
      <c r="F161" s="51"/>
    </row>
    <row r="162" spans="1:6" x14ac:dyDescent="0.2">
      <c r="A162" s="89">
        <f>COUNT($A$10:A161)+1</f>
        <v>30</v>
      </c>
      <c r="B162" s="41" t="s">
        <v>155</v>
      </c>
      <c r="C162" s="52"/>
      <c r="D162" s="22"/>
      <c r="E162" s="37"/>
      <c r="F162" s="37"/>
    </row>
    <row r="163" spans="1:6" ht="38.25" x14ac:dyDescent="0.2">
      <c r="A163" s="94"/>
      <c r="B163" s="42" t="s">
        <v>154</v>
      </c>
      <c r="C163" s="52"/>
      <c r="D163" s="22"/>
      <c r="E163" s="37"/>
      <c r="F163" s="37"/>
    </row>
    <row r="164" spans="1:6" ht="14.25" x14ac:dyDescent="0.2">
      <c r="A164" s="94"/>
      <c r="B164" s="41"/>
      <c r="C164" s="52">
        <v>0.5</v>
      </c>
      <c r="D164" s="22" t="s">
        <v>39</v>
      </c>
      <c r="E164" s="47"/>
      <c r="F164" s="37">
        <f>C164*E164</f>
        <v>0</v>
      </c>
    </row>
    <row r="165" spans="1:6" x14ac:dyDescent="0.2">
      <c r="A165" s="95"/>
      <c r="B165" s="69"/>
      <c r="C165" s="53"/>
      <c r="D165" s="54"/>
      <c r="E165" s="55"/>
      <c r="F165" s="55"/>
    </row>
    <row r="166" spans="1:6" x14ac:dyDescent="0.2">
      <c r="A166" s="96"/>
      <c r="B166" s="68"/>
      <c r="C166" s="56"/>
      <c r="D166" s="50"/>
      <c r="E166" s="51"/>
      <c r="F166" s="51"/>
    </row>
    <row r="167" spans="1:6" x14ac:dyDescent="0.2">
      <c r="A167" s="89">
        <f>COUNT($A$10:A166)+1</f>
        <v>31</v>
      </c>
      <c r="B167" s="41" t="s">
        <v>235</v>
      </c>
      <c r="C167" s="52"/>
      <c r="D167" s="22"/>
      <c r="E167" s="37"/>
      <c r="F167" s="37"/>
    </row>
    <row r="168" spans="1:6" ht="76.5" x14ac:dyDescent="0.2">
      <c r="A168" s="94"/>
      <c r="B168" s="42" t="s">
        <v>234</v>
      </c>
      <c r="C168" s="52"/>
      <c r="D168" s="22"/>
      <c r="E168" s="37"/>
      <c r="F168" s="37"/>
    </row>
    <row r="169" spans="1:6" x14ac:dyDescent="0.2">
      <c r="A169" s="94"/>
      <c r="B169" s="41"/>
      <c r="C169" s="52">
        <v>1</v>
      </c>
      <c r="D169" s="22" t="s">
        <v>169</v>
      </c>
      <c r="E169" s="47"/>
      <c r="F169" s="37">
        <f>C169*E169</f>
        <v>0</v>
      </c>
    </row>
    <row r="170" spans="1:6" x14ac:dyDescent="0.2">
      <c r="A170" s="95"/>
      <c r="B170" s="69"/>
      <c r="C170" s="53"/>
      <c r="D170" s="54"/>
      <c r="E170" s="55"/>
      <c r="F170" s="55"/>
    </row>
    <row r="171" spans="1:6" x14ac:dyDescent="0.2">
      <c r="A171" s="96"/>
      <c r="B171" s="68"/>
      <c r="C171" s="56"/>
      <c r="D171" s="50"/>
      <c r="E171" s="51"/>
      <c r="F171" s="51"/>
    </row>
    <row r="172" spans="1:6" x14ac:dyDescent="0.2">
      <c r="A172" s="89">
        <f>COUNT($A$10:A171)+1</f>
        <v>32</v>
      </c>
      <c r="B172" s="41" t="s">
        <v>233</v>
      </c>
      <c r="C172" s="52"/>
      <c r="D172" s="22"/>
      <c r="E172" s="37"/>
      <c r="F172" s="37"/>
    </row>
    <row r="173" spans="1:6" ht="76.5" x14ac:dyDescent="0.2">
      <c r="A173" s="94"/>
      <c r="B173" s="42" t="s">
        <v>232</v>
      </c>
      <c r="C173" s="52"/>
      <c r="D173" s="22"/>
      <c r="E173" s="37"/>
      <c r="F173" s="37"/>
    </row>
    <row r="174" spans="1:6" x14ac:dyDescent="0.2">
      <c r="A174" s="94"/>
      <c r="B174" s="42" t="s">
        <v>231</v>
      </c>
      <c r="C174" s="52">
        <v>2</v>
      </c>
      <c r="D174" s="22" t="s">
        <v>1</v>
      </c>
      <c r="E174" s="47"/>
      <c r="F174" s="37">
        <f>C174*E174</f>
        <v>0</v>
      </c>
    </row>
    <row r="175" spans="1:6" x14ac:dyDescent="0.2">
      <c r="A175" s="95"/>
      <c r="B175" s="69"/>
      <c r="C175" s="53"/>
      <c r="D175" s="99"/>
      <c r="E175" s="55"/>
      <c r="F175" s="55"/>
    </row>
    <row r="176" spans="1:6" x14ac:dyDescent="0.2">
      <c r="A176" s="96"/>
      <c r="B176" s="68"/>
      <c r="C176" s="56"/>
      <c r="D176" s="50"/>
      <c r="E176" s="51"/>
      <c r="F176" s="51"/>
    </row>
    <row r="177" spans="1:6" x14ac:dyDescent="0.2">
      <c r="A177" s="89">
        <f>COUNT($A$12:A176)+1</f>
        <v>33</v>
      </c>
      <c r="B177" s="41" t="s">
        <v>26</v>
      </c>
      <c r="C177" s="52"/>
      <c r="D177" s="22"/>
      <c r="E177" s="37"/>
      <c r="F177" s="38"/>
    </row>
    <row r="178" spans="1:6" x14ac:dyDescent="0.2">
      <c r="A178" s="94"/>
      <c r="B178" s="42" t="s">
        <v>27</v>
      </c>
      <c r="C178" s="52"/>
      <c r="D178" s="22"/>
      <c r="E178" s="37"/>
      <c r="F178" s="38"/>
    </row>
    <row r="179" spans="1:6" ht="14.25" x14ac:dyDescent="0.2">
      <c r="A179" s="94"/>
      <c r="B179" s="42"/>
      <c r="C179" s="52">
        <v>12</v>
      </c>
      <c r="D179" s="22" t="s">
        <v>34</v>
      </c>
      <c r="E179" s="47"/>
      <c r="F179" s="37">
        <f>C179*E179</f>
        <v>0</v>
      </c>
    </row>
    <row r="180" spans="1:6" x14ac:dyDescent="0.2">
      <c r="A180" s="95"/>
      <c r="B180" s="69"/>
      <c r="C180" s="53"/>
      <c r="D180" s="54"/>
      <c r="E180" s="55"/>
      <c r="F180" s="55"/>
    </row>
    <row r="181" spans="1:6" x14ac:dyDescent="0.2">
      <c r="A181" s="96"/>
      <c r="B181" s="73"/>
      <c r="C181" s="32"/>
      <c r="D181" s="33"/>
      <c r="E181" s="34"/>
      <c r="F181" s="32"/>
    </row>
    <row r="182" spans="1:6" x14ac:dyDescent="0.2">
      <c r="A182" s="89">
        <f>COUNT($A$12:A181)+1</f>
        <v>34</v>
      </c>
      <c r="B182" s="41" t="s">
        <v>24</v>
      </c>
      <c r="C182" s="38"/>
      <c r="D182" s="22"/>
      <c r="E182" s="62"/>
      <c r="F182" s="38"/>
    </row>
    <row r="183" spans="1:6" ht="76.5" x14ac:dyDescent="0.2">
      <c r="A183" s="92"/>
      <c r="B183" s="42" t="s">
        <v>69</v>
      </c>
      <c r="C183" s="38"/>
      <c r="D183" s="22"/>
      <c r="E183" s="37"/>
      <c r="F183" s="38"/>
    </row>
    <row r="184" spans="1:6" x14ac:dyDescent="0.2">
      <c r="A184" s="89"/>
      <c r="B184" s="84"/>
      <c r="C184" s="63"/>
      <c r="D184" s="64">
        <v>0.05</v>
      </c>
      <c r="E184" s="38"/>
      <c r="F184" s="37">
        <f>SUM(F12:F183)*D184</f>
        <v>0</v>
      </c>
    </row>
    <row r="185" spans="1:6" x14ac:dyDescent="0.2">
      <c r="A185" s="91"/>
      <c r="B185" s="85"/>
      <c r="C185" s="86"/>
      <c r="D185" s="87"/>
      <c r="E185" s="65"/>
      <c r="F185" s="55"/>
    </row>
    <row r="186" spans="1:6" x14ac:dyDescent="0.2">
      <c r="A186" s="92"/>
      <c r="B186" s="42"/>
      <c r="C186" s="38"/>
      <c r="D186" s="22"/>
      <c r="E186" s="38"/>
      <c r="F186" s="38"/>
    </row>
    <row r="187" spans="1:6" x14ac:dyDescent="0.2">
      <c r="A187" s="89">
        <f>COUNT($A$12:A185)+1</f>
        <v>35</v>
      </c>
      <c r="B187" s="41" t="s">
        <v>70</v>
      </c>
      <c r="C187" s="38"/>
      <c r="D187" s="22"/>
      <c r="E187" s="38"/>
      <c r="F187" s="38"/>
    </row>
    <row r="188" spans="1:6" ht="38.25" x14ac:dyDescent="0.2">
      <c r="A188" s="92"/>
      <c r="B188" s="42" t="s">
        <v>25</v>
      </c>
      <c r="C188" s="63"/>
      <c r="D188" s="64">
        <v>0.1</v>
      </c>
      <c r="E188" s="38"/>
      <c r="F188" s="37">
        <f>SUM(F12:F182)*D188</f>
        <v>0</v>
      </c>
    </row>
    <row r="189" spans="1:6" x14ac:dyDescent="0.2">
      <c r="A189" s="97"/>
      <c r="B189" s="70"/>
      <c r="C189" s="38"/>
      <c r="D189" s="22"/>
      <c r="E189" s="62"/>
      <c r="F189" s="38"/>
    </row>
    <row r="190" spans="1:6" x14ac:dyDescent="0.2">
      <c r="A190" s="43"/>
      <c r="B190" s="71" t="s">
        <v>2</v>
      </c>
      <c r="C190" s="44"/>
      <c r="D190" s="45"/>
      <c r="E190" s="46" t="s">
        <v>38</v>
      </c>
      <c r="F190" s="46">
        <f>SUM(F14:F188)</f>
        <v>0</v>
      </c>
    </row>
  </sheetData>
  <sheetProtection algorithmName="SHA-512" hashValue="cbqffvE1j3ClIx/ZWGY+Rk5GvDcHyi5CEjIUafBe4qw1oghvBYDqctJgmWKlUBGRP8jJeaV0m6qNpdG+qM1q0w==" saltValue="echs8t3c+BTN9OFK8EePyQ==" spinCount="100000" sheet="1" objects="1" scenarios="1"/>
  <mergeCells count="1">
    <mergeCell ref="B8:F9"/>
  </mergeCells>
  <pageMargins left="0.78740157480314965" right="0.27559055118110237" top="0.86614173228346458" bottom="0.74803149606299213" header="0.31496062992125984" footer="0.31496062992125984"/>
  <pageSetup paperSize="9" scale="98" orientation="portrait" r:id="rId1"/>
  <headerFooter alignWithMargins="0">
    <oddHeader xml:space="preserve">&amp;L&amp;"Arial,Navadno"&amp;8ENERGETIKA LJUBLJANA d.o.o.
JPE-SIR-334/23
</oddHeader>
    <oddFooter>&amp;C&amp;"Arial,Navadno"&amp;P</oddFooter>
  </headerFooter>
  <rowBreaks count="5" manualBreakCount="5">
    <brk id="36" max="5" man="1"/>
    <brk id="68" max="5" man="1"/>
    <brk id="100" max="5" man="1"/>
    <brk id="135" max="5" man="1"/>
    <brk id="170"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19"/>
  <sheetViews>
    <sheetView showGridLines="0" view="pageBreakPreview" zoomScaleNormal="100" zoomScaleSheetLayoutView="100" workbookViewId="0">
      <selection activeCell="A8" sqref="A8:G8"/>
    </sheetView>
  </sheetViews>
  <sheetFormatPr defaultColWidth="8.85546875" defaultRowHeight="12.75" x14ac:dyDescent="0.2"/>
  <cols>
    <col min="1" max="1" width="6.140625" style="1" customWidth="1"/>
    <col min="2" max="2" width="5.42578125" style="1" customWidth="1"/>
    <col min="3" max="3" width="34.42578125" style="1" customWidth="1"/>
    <col min="4" max="4" width="10" style="1" customWidth="1"/>
    <col min="5" max="5" width="9" style="1" customWidth="1"/>
    <col min="6" max="6" width="10.85546875" style="1" bestFit="1" customWidth="1"/>
    <col min="7" max="7" width="16.42578125" style="18" bestFit="1" customWidth="1"/>
    <col min="8" max="16384" width="8.85546875" style="1"/>
  </cols>
  <sheetData>
    <row r="1" spans="1:7" ht="27.2" customHeight="1" x14ac:dyDescent="0.2">
      <c r="A1" s="25" t="s">
        <v>3</v>
      </c>
      <c r="B1" s="25"/>
      <c r="C1" s="25"/>
      <c r="D1" s="25"/>
      <c r="E1" s="25"/>
      <c r="F1" s="25"/>
      <c r="G1" s="25"/>
    </row>
    <row r="2" spans="1:7" ht="15" customHeight="1" x14ac:dyDescent="0.2">
      <c r="A2" s="221" t="s">
        <v>147</v>
      </c>
      <c r="B2" s="221"/>
      <c r="C2" s="221"/>
      <c r="D2" s="221"/>
      <c r="E2" s="221"/>
      <c r="F2" s="221"/>
      <c r="G2" s="221"/>
    </row>
    <row r="3" spans="1:7" ht="15" customHeight="1" x14ac:dyDescent="0.2">
      <c r="A3" s="222" t="s">
        <v>240</v>
      </c>
      <c r="B3" s="221"/>
      <c r="C3" s="221"/>
      <c r="D3" s="221"/>
      <c r="E3" s="221"/>
      <c r="F3" s="221"/>
      <c r="G3" s="221"/>
    </row>
    <row r="4" spans="1:7" ht="15" customHeight="1" x14ac:dyDescent="0.2">
      <c r="A4" s="221"/>
      <c r="B4" s="221"/>
      <c r="C4" s="221"/>
      <c r="D4" s="221"/>
      <c r="E4" s="221"/>
      <c r="F4" s="221"/>
      <c r="G4" s="221"/>
    </row>
    <row r="5" spans="1:7" ht="25.5" x14ac:dyDescent="0.2">
      <c r="A5" s="8" t="s">
        <v>80</v>
      </c>
      <c r="B5" s="204" t="s">
        <v>9</v>
      </c>
      <c r="C5" s="204"/>
      <c r="D5" s="204"/>
      <c r="E5" s="204"/>
      <c r="F5" s="204"/>
      <c r="G5" s="147" t="s">
        <v>87</v>
      </c>
    </row>
    <row r="6" spans="1:7" x14ac:dyDescent="0.2">
      <c r="A6" s="10" t="s">
        <v>86</v>
      </c>
      <c r="B6" s="201" t="s">
        <v>141</v>
      </c>
      <c r="C6" s="202"/>
      <c r="D6" s="202"/>
      <c r="E6" s="202"/>
      <c r="F6" s="202"/>
      <c r="G6" s="151">
        <f>SUM(G15:G16)</f>
        <v>0</v>
      </c>
    </row>
    <row r="7" spans="1:7" x14ac:dyDescent="0.2">
      <c r="A7" s="180"/>
      <c r="B7" s="181"/>
      <c r="C7" s="182"/>
      <c r="D7" s="182"/>
      <c r="E7" s="182"/>
      <c r="F7" s="182"/>
      <c r="G7" s="183"/>
    </row>
    <row r="8" spans="1:7" x14ac:dyDescent="0.2">
      <c r="A8" s="184"/>
      <c r="B8" s="181"/>
      <c r="C8" s="182"/>
      <c r="D8" s="182"/>
      <c r="E8" s="182"/>
      <c r="F8" s="185"/>
      <c r="G8" s="186"/>
    </row>
    <row r="9" spans="1:7" ht="13.5" thickBot="1" x14ac:dyDescent="0.25">
      <c r="A9" s="13"/>
      <c r="B9" s="14"/>
      <c r="C9" s="15"/>
      <c r="D9" s="15"/>
      <c r="E9" s="15"/>
      <c r="F9" s="15"/>
      <c r="G9" s="16"/>
    </row>
    <row r="10" spans="1:7" x14ac:dyDescent="0.2">
      <c r="A10" s="17"/>
      <c r="B10" s="17"/>
      <c r="C10" s="17"/>
      <c r="D10" s="17"/>
      <c r="E10" s="17"/>
      <c r="F10" s="17"/>
      <c r="G10" s="17"/>
    </row>
    <row r="11" spans="1:7" ht="15.75" x14ac:dyDescent="0.25">
      <c r="A11" s="150" t="s">
        <v>144</v>
      </c>
      <c r="B11" s="23"/>
      <c r="C11" s="24"/>
      <c r="D11" s="24"/>
      <c r="E11" s="23"/>
      <c r="F11" s="23"/>
      <c r="G11" s="22"/>
    </row>
    <row r="12" spans="1:7" x14ac:dyDescent="0.2">
      <c r="A12" s="209" t="s">
        <v>141</v>
      </c>
      <c r="B12" s="210"/>
      <c r="C12" s="210"/>
      <c r="D12" s="210"/>
      <c r="E12" s="210"/>
      <c r="F12" s="210"/>
      <c r="G12" s="211"/>
    </row>
    <row r="13" spans="1:7" ht="25.5" customHeight="1" x14ac:dyDescent="0.2">
      <c r="A13" s="212" t="s">
        <v>42</v>
      </c>
      <c r="B13" s="214" t="s">
        <v>140</v>
      </c>
      <c r="C13" s="215"/>
      <c r="D13" s="214" t="s">
        <v>139</v>
      </c>
      <c r="E13" s="215"/>
      <c r="F13" s="148" t="s">
        <v>138</v>
      </c>
      <c r="G13" s="148" t="s">
        <v>6</v>
      </c>
    </row>
    <row r="14" spans="1:7" x14ac:dyDescent="0.2">
      <c r="A14" s="213"/>
      <c r="B14" s="216"/>
      <c r="C14" s="217"/>
      <c r="D14" s="216"/>
      <c r="E14" s="217"/>
      <c r="F14" s="4" t="s">
        <v>7</v>
      </c>
      <c r="G14" s="4" t="s">
        <v>37</v>
      </c>
    </row>
    <row r="15" spans="1:7" x14ac:dyDescent="0.2">
      <c r="A15" s="5" t="s">
        <v>292</v>
      </c>
      <c r="B15" s="206" t="s">
        <v>239</v>
      </c>
      <c r="C15" s="207"/>
      <c r="D15" s="223" t="s">
        <v>238</v>
      </c>
      <c r="E15" s="224"/>
      <c r="F15" s="20">
        <v>24</v>
      </c>
      <c r="G15" s="140">
        <f>'Vrocevod_P-3146_GD'!F168</f>
        <v>0</v>
      </c>
    </row>
    <row r="16" spans="1:7" x14ac:dyDescent="0.2">
      <c r="A16" s="5" t="s">
        <v>328</v>
      </c>
      <c r="B16" s="206" t="s">
        <v>329</v>
      </c>
      <c r="C16" s="207"/>
      <c r="D16" s="223"/>
      <c r="E16" s="224"/>
      <c r="F16" s="20">
        <v>29</v>
      </c>
      <c r="G16" s="140">
        <f>'Vrocevod_P-5A_GD'!F161</f>
        <v>0</v>
      </c>
    </row>
    <row r="17" spans="1:7" x14ac:dyDescent="0.2">
      <c r="A17" s="5"/>
      <c r="B17" s="206"/>
      <c r="C17" s="207"/>
      <c r="D17" s="223"/>
      <c r="E17" s="224"/>
      <c r="F17" s="20"/>
      <c r="G17" s="140"/>
    </row>
    <row r="18" spans="1:7" x14ac:dyDescent="0.2">
      <c r="A18" s="5"/>
      <c r="B18" s="206"/>
      <c r="C18" s="207"/>
      <c r="D18" s="223"/>
      <c r="E18" s="224"/>
      <c r="F18" s="20"/>
      <c r="G18" s="140"/>
    </row>
    <row r="19" spans="1:7" x14ac:dyDescent="0.2">
      <c r="A19" s="208" t="s">
        <v>135</v>
      </c>
      <c r="B19" s="208"/>
      <c r="C19" s="208"/>
      <c r="D19" s="208"/>
      <c r="E19" s="208"/>
      <c r="F19" s="208"/>
      <c r="G19" s="149">
        <f>SUM(G15+G16)</f>
        <v>0</v>
      </c>
    </row>
  </sheetData>
  <sheetProtection algorithmName="SHA-512" hashValue="iCK2i+v354d0HTM6jJAOiwLw3BnNGxpy3s7R6JfC+TsK0oQMdypzMNQ9Z6AE2Xa9w73/ul5LtfdK9pPvM06a+w==" saltValue="w7KS3j7xBbjgBnyytOSQ2w==" spinCount="100000" sheet="1" objects="1" scenarios="1"/>
  <mergeCells count="17">
    <mergeCell ref="A19:F19"/>
    <mergeCell ref="D13:E14"/>
    <mergeCell ref="B15:C15"/>
    <mergeCell ref="D15:E15"/>
    <mergeCell ref="A12:G12"/>
    <mergeCell ref="A13:A14"/>
    <mergeCell ref="B13:C14"/>
    <mergeCell ref="B18:C18"/>
    <mergeCell ref="D18:E18"/>
    <mergeCell ref="B16:C16"/>
    <mergeCell ref="D16:E16"/>
    <mergeCell ref="B17:C17"/>
    <mergeCell ref="D17:E17"/>
    <mergeCell ref="A2:G2"/>
    <mergeCell ref="A3:G4"/>
    <mergeCell ref="B5:F5"/>
    <mergeCell ref="B6:F6"/>
  </mergeCells>
  <pageMargins left="0.78740157480314965" right="0.27559055118110237" top="0.86614173228346458" bottom="0.74803149606299213" header="0.31496062992125984" footer="0.31496062992125984"/>
  <pageSetup paperSize="9" orientation="portrait" r:id="rId1"/>
  <headerFooter alignWithMargins="0">
    <oddHeader xml:space="preserve">&amp;L&amp;"Arial,Navadno"&amp;8ENERGETIKA LJUBLJANA d.o.o.
JPE-SIR-334/23
</oddHeader>
    <oddFooter>&amp;C&amp;"Arial,Navadno"&amp;P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view="pageLayout" topLeftCell="A80" zoomScaleNormal="100" zoomScaleSheetLayoutView="100" workbookViewId="0">
      <selection activeCell="E98" sqref="E98"/>
    </sheetView>
  </sheetViews>
  <sheetFormatPr defaultColWidth="9.140625" defaultRowHeight="12.75" x14ac:dyDescent="0.2"/>
  <cols>
    <col min="1" max="1" width="5.85546875" style="27" customWidth="1"/>
    <col min="2" max="2" width="50.85546875" style="72" customWidth="1"/>
    <col min="3" max="3" width="7.85546875" style="30" customWidth="1"/>
    <col min="4" max="4" width="4.85546875" style="31" customWidth="1"/>
    <col min="5" max="5" width="10.85546875" style="29" customWidth="1"/>
    <col min="6" max="6" width="12.85546875" style="30" customWidth="1"/>
    <col min="7" max="16384" width="9.140625" style="31"/>
  </cols>
  <sheetData>
    <row r="1" spans="1:6" x14ac:dyDescent="0.2">
      <c r="A1" s="26" t="s">
        <v>290</v>
      </c>
      <c r="B1" s="66" t="s">
        <v>8</v>
      </c>
      <c r="C1" s="27"/>
      <c r="D1" s="28"/>
    </row>
    <row r="2" spans="1:6" x14ac:dyDescent="0.2">
      <c r="A2" s="26" t="s">
        <v>291</v>
      </c>
      <c r="B2" s="66" t="s">
        <v>9</v>
      </c>
      <c r="C2" s="27"/>
      <c r="D2" s="28"/>
    </row>
    <row r="3" spans="1:6" x14ac:dyDescent="0.2">
      <c r="A3" s="26" t="s">
        <v>292</v>
      </c>
      <c r="B3" s="66" t="s">
        <v>280</v>
      </c>
      <c r="C3" s="27"/>
      <c r="D3" s="28"/>
    </row>
    <row r="4" spans="1:6" x14ac:dyDescent="0.2">
      <c r="A4" s="26"/>
      <c r="B4" s="66" t="s">
        <v>279</v>
      </c>
      <c r="C4" s="27"/>
      <c r="D4" s="28"/>
    </row>
    <row r="5" spans="1:6" ht="76.5" x14ac:dyDescent="0.2">
      <c r="A5" s="101" t="s">
        <v>0</v>
      </c>
      <c r="B5" s="102" t="s">
        <v>31</v>
      </c>
      <c r="C5" s="103" t="s">
        <v>10</v>
      </c>
      <c r="D5" s="103" t="s">
        <v>11</v>
      </c>
      <c r="E5" s="104" t="s">
        <v>35</v>
      </c>
      <c r="F5" s="104" t="s">
        <v>36</v>
      </c>
    </row>
    <row r="6" spans="1:6" x14ac:dyDescent="0.2">
      <c r="A6" s="88">
        <v>1</v>
      </c>
      <c r="B6" s="67"/>
      <c r="C6" s="32"/>
      <c r="D6" s="33"/>
      <c r="E6" s="34"/>
      <c r="F6" s="32"/>
    </row>
    <row r="7" spans="1:6" x14ac:dyDescent="0.2">
      <c r="A7" s="168"/>
      <c r="B7" s="169" t="s">
        <v>98</v>
      </c>
      <c r="C7" s="58"/>
      <c r="D7" s="57"/>
      <c r="E7" s="153"/>
      <c r="F7" s="58"/>
    </row>
    <row r="8" spans="1:6" x14ac:dyDescent="0.2">
      <c r="A8" s="168"/>
      <c r="B8" s="225" t="s">
        <v>229</v>
      </c>
      <c r="C8" s="225"/>
      <c r="D8" s="225"/>
      <c r="E8" s="225"/>
      <c r="F8" s="225"/>
    </row>
    <row r="9" spans="1:6" x14ac:dyDescent="0.2">
      <c r="A9" s="168"/>
      <c r="B9" s="225"/>
      <c r="C9" s="225"/>
      <c r="D9" s="225"/>
      <c r="E9" s="225"/>
      <c r="F9" s="225"/>
    </row>
    <row r="10" spans="1:6" x14ac:dyDescent="0.2">
      <c r="A10" s="168"/>
      <c r="B10" s="178"/>
      <c r="C10" s="178"/>
      <c r="D10" s="178"/>
      <c r="E10" s="178"/>
      <c r="F10" s="178"/>
    </row>
    <row r="11" spans="1:6" x14ac:dyDescent="0.2">
      <c r="A11" s="168"/>
      <c r="B11" s="177" t="s">
        <v>278</v>
      </c>
      <c r="C11" s="178"/>
      <c r="D11" s="178"/>
      <c r="E11" s="178"/>
      <c r="F11" s="178"/>
    </row>
    <row r="12" spans="1:6" x14ac:dyDescent="0.2">
      <c r="A12" s="168"/>
      <c r="B12" s="178" t="s">
        <v>277</v>
      </c>
      <c r="C12" s="178"/>
      <c r="D12" s="178"/>
      <c r="E12" s="178"/>
      <c r="F12" s="178"/>
    </row>
    <row r="13" spans="1:6" x14ac:dyDescent="0.2">
      <c r="A13" s="168"/>
      <c r="B13" s="177" t="s">
        <v>276</v>
      </c>
      <c r="C13" s="178"/>
      <c r="D13" s="178"/>
      <c r="E13" s="178"/>
      <c r="F13" s="178"/>
    </row>
    <row r="14" spans="1:6" x14ac:dyDescent="0.2">
      <c r="A14" s="168"/>
      <c r="B14" s="177" t="s">
        <v>275</v>
      </c>
      <c r="C14" s="178"/>
      <c r="D14" s="178"/>
      <c r="E14" s="178"/>
      <c r="F14" s="178"/>
    </row>
    <row r="15" spans="1:6" x14ac:dyDescent="0.2">
      <c r="A15" s="168"/>
      <c r="B15" s="177" t="s">
        <v>274</v>
      </c>
      <c r="C15" s="178"/>
      <c r="D15" s="178"/>
      <c r="E15" s="178"/>
      <c r="F15" s="178"/>
    </row>
    <row r="16" spans="1:6" x14ac:dyDescent="0.2">
      <c r="A16" s="168"/>
      <c r="B16" s="177" t="s">
        <v>273</v>
      </c>
      <c r="C16" s="178"/>
      <c r="D16" s="178"/>
      <c r="E16" s="178"/>
      <c r="F16" s="178"/>
    </row>
    <row r="17" spans="1:6" x14ac:dyDescent="0.2">
      <c r="A17" s="168"/>
      <c r="B17" s="177" t="s">
        <v>272</v>
      </c>
      <c r="C17" s="58"/>
      <c r="D17" s="57"/>
      <c r="E17" s="153"/>
      <c r="F17" s="58"/>
    </row>
    <row r="18" spans="1:6" x14ac:dyDescent="0.2">
      <c r="A18" s="168"/>
      <c r="B18" s="177" t="s">
        <v>271</v>
      </c>
      <c r="C18" s="58"/>
      <c r="D18" s="57"/>
      <c r="E18" s="153"/>
      <c r="F18" s="58"/>
    </row>
    <row r="19" spans="1:6" x14ac:dyDescent="0.2">
      <c r="A19" s="168"/>
      <c r="B19" s="167"/>
      <c r="C19" s="58"/>
      <c r="D19" s="57"/>
      <c r="E19" s="153"/>
      <c r="F19" s="58"/>
    </row>
    <row r="20" spans="1:6" x14ac:dyDescent="0.2">
      <c r="A20" s="88"/>
      <c r="B20" s="67"/>
      <c r="C20" s="32"/>
      <c r="D20" s="33"/>
      <c r="E20" s="34"/>
      <c r="F20" s="32"/>
    </row>
    <row r="21" spans="1:6" x14ac:dyDescent="0.2">
      <c r="A21" s="89">
        <f>COUNT(A6+1)</f>
        <v>1</v>
      </c>
      <c r="B21" s="41" t="s">
        <v>12</v>
      </c>
      <c r="C21" s="38"/>
      <c r="D21" s="22"/>
      <c r="E21" s="37"/>
      <c r="F21" s="37"/>
    </row>
    <row r="22" spans="1:6" ht="38.25" x14ac:dyDescent="0.2">
      <c r="A22" s="89"/>
      <c r="B22" s="42" t="s">
        <v>44</v>
      </c>
      <c r="C22" s="38"/>
      <c r="D22" s="22"/>
      <c r="E22" s="37"/>
      <c r="F22" s="37"/>
    </row>
    <row r="23" spans="1:6" ht="14.25" x14ac:dyDescent="0.2">
      <c r="A23" s="89"/>
      <c r="B23" s="42"/>
      <c r="C23" s="52">
        <v>24</v>
      </c>
      <c r="D23" s="22" t="s">
        <v>34</v>
      </c>
      <c r="E23" s="47"/>
      <c r="F23" s="37">
        <f>C23*E23</f>
        <v>0</v>
      </c>
    </row>
    <row r="24" spans="1:6" x14ac:dyDescent="0.2">
      <c r="A24" s="91"/>
      <c r="B24" s="69"/>
      <c r="C24" s="53"/>
      <c r="D24" s="54"/>
      <c r="E24" s="55"/>
      <c r="F24" s="55"/>
    </row>
    <row r="25" spans="1:6" x14ac:dyDescent="0.2">
      <c r="A25" s="90"/>
      <c r="B25" s="68"/>
      <c r="C25" s="56"/>
      <c r="D25" s="50"/>
      <c r="E25" s="51"/>
      <c r="F25" s="49"/>
    </row>
    <row r="26" spans="1:6" x14ac:dyDescent="0.2">
      <c r="A26" s="89">
        <f>COUNT($A$21:A24)+1</f>
        <v>2</v>
      </c>
      <c r="B26" s="41" t="s">
        <v>270</v>
      </c>
      <c r="C26" s="52"/>
      <c r="D26" s="22"/>
      <c r="E26" s="37"/>
      <c r="F26" s="38"/>
    </row>
    <row r="27" spans="1:6" ht="51" x14ac:dyDescent="0.2">
      <c r="A27" s="89"/>
      <c r="B27" s="42" t="s">
        <v>269</v>
      </c>
      <c r="C27" s="52"/>
      <c r="D27" s="22"/>
      <c r="E27" s="37"/>
      <c r="F27" s="38"/>
    </row>
    <row r="28" spans="1:6" ht="14.25" x14ac:dyDescent="0.2">
      <c r="A28" s="89"/>
      <c r="B28" s="41" t="s">
        <v>268</v>
      </c>
      <c r="C28" s="52">
        <v>1</v>
      </c>
      <c r="D28" s="22" t="s">
        <v>39</v>
      </c>
      <c r="E28" s="47"/>
      <c r="F28" s="37">
        <f>C28*E28</f>
        <v>0</v>
      </c>
    </row>
    <row r="29" spans="1:6" x14ac:dyDescent="0.2">
      <c r="A29" s="91"/>
      <c r="B29" s="69"/>
      <c r="C29" s="53"/>
      <c r="D29" s="54"/>
      <c r="E29" s="55"/>
      <c r="F29" s="55"/>
    </row>
    <row r="30" spans="1:6" x14ac:dyDescent="0.2">
      <c r="A30" s="90"/>
      <c r="B30" s="68"/>
      <c r="C30" s="56"/>
      <c r="D30" s="50"/>
      <c r="E30" s="51"/>
      <c r="F30" s="49"/>
    </row>
    <row r="31" spans="1:6" x14ac:dyDescent="0.2">
      <c r="A31" s="89">
        <f>COUNT($A$21:A29)+1</f>
        <v>3</v>
      </c>
      <c r="B31" s="41" t="s">
        <v>267</v>
      </c>
      <c r="C31" s="52"/>
      <c r="D31" s="22"/>
      <c r="E31" s="37"/>
      <c r="F31" s="38"/>
    </row>
    <row r="32" spans="1:6" ht="51" x14ac:dyDescent="0.2">
      <c r="A32" s="89"/>
      <c r="B32" s="42" t="s">
        <v>266</v>
      </c>
      <c r="C32" s="52"/>
      <c r="D32" s="22"/>
      <c r="E32" s="37"/>
      <c r="F32" s="38"/>
    </row>
    <row r="33" spans="1:6" x14ac:dyDescent="0.2">
      <c r="A33" s="89"/>
      <c r="B33" s="41"/>
      <c r="C33" s="52">
        <v>2</v>
      </c>
      <c r="D33" s="22" t="s">
        <v>169</v>
      </c>
      <c r="E33" s="47"/>
      <c r="F33" s="37">
        <f>C33*E33</f>
        <v>0</v>
      </c>
    </row>
    <row r="34" spans="1:6" x14ac:dyDescent="0.2">
      <c r="A34" s="91"/>
      <c r="B34" s="69"/>
      <c r="C34" s="53"/>
      <c r="D34" s="54"/>
      <c r="E34" s="55"/>
      <c r="F34" s="55"/>
    </row>
    <row r="35" spans="1:6" s="176" customFormat="1" x14ac:dyDescent="0.2">
      <c r="A35" s="90"/>
      <c r="B35" s="68"/>
      <c r="C35" s="56"/>
      <c r="D35" s="75"/>
      <c r="E35" s="76"/>
      <c r="F35" s="76"/>
    </row>
    <row r="36" spans="1:6" x14ac:dyDescent="0.2">
      <c r="A36" s="89">
        <f>COUNT($A$21:A35)+1</f>
        <v>4</v>
      </c>
      <c r="B36" s="41" t="s">
        <v>265</v>
      </c>
      <c r="C36" s="52"/>
      <c r="D36" s="39"/>
      <c r="E36" s="40"/>
      <c r="F36" s="40"/>
    </row>
    <row r="37" spans="1:6" ht="89.25" x14ac:dyDescent="0.2">
      <c r="A37" s="89"/>
      <c r="B37" s="42" t="s">
        <v>264</v>
      </c>
      <c r="C37" s="52"/>
      <c r="D37" s="39"/>
      <c r="E37" s="40"/>
      <c r="F37" s="40"/>
    </row>
    <row r="38" spans="1:6" x14ac:dyDescent="0.2">
      <c r="A38" s="89"/>
      <c r="B38" s="42"/>
      <c r="C38" s="52">
        <v>1</v>
      </c>
      <c r="D38" s="39" t="s">
        <v>169</v>
      </c>
      <c r="E38" s="48"/>
      <c r="F38" s="40">
        <f>E38*C38</f>
        <v>0</v>
      </c>
    </row>
    <row r="39" spans="1:6" x14ac:dyDescent="0.2">
      <c r="A39" s="91"/>
      <c r="B39" s="69"/>
      <c r="C39" s="53"/>
      <c r="D39" s="77"/>
      <c r="E39" s="78"/>
      <c r="F39" s="78"/>
    </row>
    <row r="40" spans="1:6" x14ac:dyDescent="0.2">
      <c r="A40" s="90"/>
      <c r="B40" s="68"/>
      <c r="C40" s="56"/>
      <c r="D40" s="50"/>
      <c r="E40" s="51"/>
      <c r="F40" s="49"/>
    </row>
    <row r="41" spans="1:6" x14ac:dyDescent="0.2">
      <c r="A41" s="89">
        <f>COUNT($A$21:A40)+1</f>
        <v>5</v>
      </c>
      <c r="B41" s="41" t="s">
        <v>263</v>
      </c>
      <c r="C41" s="52"/>
      <c r="D41" s="22"/>
      <c r="E41" s="37"/>
      <c r="F41" s="38"/>
    </row>
    <row r="42" spans="1:6" ht="51" x14ac:dyDescent="0.2">
      <c r="A42" s="89"/>
      <c r="B42" s="42" t="s">
        <v>262</v>
      </c>
      <c r="C42" s="52"/>
      <c r="D42" s="22"/>
      <c r="E42" s="37"/>
      <c r="F42" s="38"/>
    </row>
    <row r="43" spans="1:6" ht="14.25" x14ac:dyDescent="0.2">
      <c r="A43" s="89"/>
      <c r="B43" s="42" t="s">
        <v>261</v>
      </c>
      <c r="C43" s="52">
        <v>5</v>
      </c>
      <c r="D43" s="22" t="s">
        <v>40</v>
      </c>
      <c r="E43" s="47"/>
      <c r="F43" s="37">
        <f>C43*E43</f>
        <v>0</v>
      </c>
    </row>
    <row r="44" spans="1:6" x14ac:dyDescent="0.2">
      <c r="A44" s="91"/>
      <c r="B44" s="141"/>
      <c r="C44" s="53"/>
      <c r="D44" s="54"/>
      <c r="E44" s="55"/>
      <c r="F44" s="55"/>
    </row>
    <row r="45" spans="1:6" x14ac:dyDescent="0.2">
      <c r="A45" s="90"/>
      <c r="B45" s="143"/>
      <c r="C45" s="56"/>
      <c r="D45" s="50"/>
      <c r="E45" s="51"/>
      <c r="F45" s="51"/>
    </row>
    <row r="46" spans="1:6" x14ac:dyDescent="0.2">
      <c r="A46" s="89">
        <f>COUNT($A$21:A45)+1</f>
        <v>6</v>
      </c>
      <c r="B46" s="41" t="s">
        <v>260</v>
      </c>
      <c r="C46" s="52"/>
      <c r="D46" s="22"/>
      <c r="E46" s="37"/>
      <c r="F46" s="38"/>
    </row>
    <row r="47" spans="1:6" ht="51" x14ac:dyDescent="0.2">
      <c r="A47" s="89"/>
      <c r="B47" s="42" t="s">
        <v>259</v>
      </c>
      <c r="C47" s="52"/>
      <c r="D47" s="166"/>
      <c r="E47" s="166"/>
      <c r="F47" s="38"/>
    </row>
    <row r="48" spans="1:6" ht="14.25" x14ac:dyDescent="0.2">
      <c r="A48" s="89"/>
      <c r="B48" s="41"/>
      <c r="C48" s="52">
        <v>15</v>
      </c>
      <c r="D48" s="22" t="s">
        <v>40</v>
      </c>
      <c r="E48" s="47"/>
      <c r="F48" s="37">
        <f>C48*E48</f>
        <v>0</v>
      </c>
    </row>
    <row r="49" spans="1:6" x14ac:dyDescent="0.2">
      <c r="A49" s="91"/>
      <c r="B49" s="175"/>
      <c r="C49" s="53"/>
      <c r="D49" s="54"/>
      <c r="E49" s="55"/>
      <c r="F49" s="55"/>
    </row>
    <row r="50" spans="1:6" x14ac:dyDescent="0.2">
      <c r="A50" s="90"/>
      <c r="B50" s="68"/>
      <c r="C50" s="56"/>
      <c r="D50" s="50"/>
      <c r="E50" s="51"/>
      <c r="F50" s="49"/>
    </row>
    <row r="51" spans="1:6" x14ac:dyDescent="0.2">
      <c r="A51" s="89">
        <f>COUNT($A$21:A50)+1</f>
        <v>7</v>
      </c>
      <c r="B51" s="41" t="s">
        <v>216</v>
      </c>
      <c r="C51" s="52"/>
      <c r="D51" s="22"/>
      <c r="E51" s="37"/>
      <c r="F51" s="38"/>
    </row>
    <row r="52" spans="1:6" ht="38.25" x14ac:dyDescent="0.2">
      <c r="A52" s="89"/>
      <c r="B52" s="42" t="s">
        <v>215</v>
      </c>
      <c r="C52" s="52"/>
      <c r="D52" s="22"/>
      <c r="E52" s="37"/>
      <c r="F52" s="38"/>
    </row>
    <row r="53" spans="1:6" ht="14.25" x14ac:dyDescent="0.2">
      <c r="A53" s="89"/>
      <c r="B53" s="42"/>
      <c r="C53" s="52">
        <v>6</v>
      </c>
      <c r="D53" s="22" t="s">
        <v>34</v>
      </c>
      <c r="E53" s="47"/>
      <c r="F53" s="37">
        <f>C53*E53</f>
        <v>0</v>
      </c>
    </row>
    <row r="54" spans="1:6" x14ac:dyDescent="0.2">
      <c r="A54" s="91"/>
      <c r="B54" s="69"/>
      <c r="C54" s="53"/>
      <c r="D54" s="54"/>
      <c r="E54" s="55"/>
      <c r="F54" s="55"/>
    </row>
    <row r="55" spans="1:6" x14ac:dyDescent="0.2">
      <c r="A55" s="90"/>
      <c r="B55" s="68"/>
      <c r="C55" s="56"/>
      <c r="D55" s="50"/>
      <c r="E55" s="51"/>
      <c r="F55" s="49"/>
    </row>
    <row r="56" spans="1:6" x14ac:dyDescent="0.2">
      <c r="A56" s="89">
        <f>COUNT($A$21:A55)+1</f>
        <v>8</v>
      </c>
      <c r="B56" s="41" t="s">
        <v>258</v>
      </c>
      <c r="C56" s="52"/>
      <c r="D56" s="39"/>
      <c r="E56" s="40"/>
      <c r="F56" s="38"/>
    </row>
    <row r="57" spans="1:6" ht="51" x14ac:dyDescent="0.2">
      <c r="A57" s="89"/>
      <c r="B57" s="42" t="s">
        <v>257</v>
      </c>
      <c r="C57" s="52"/>
      <c r="D57" s="39"/>
      <c r="E57" s="40"/>
      <c r="F57" s="38"/>
    </row>
    <row r="58" spans="1:6" ht="14.25" x14ac:dyDescent="0.2">
      <c r="A58" s="89"/>
      <c r="B58" s="42"/>
      <c r="C58" s="52">
        <v>10</v>
      </c>
      <c r="D58" s="39" t="s">
        <v>40</v>
      </c>
      <c r="E58" s="48"/>
      <c r="F58" s="37">
        <f>C58*E58</f>
        <v>0</v>
      </c>
    </row>
    <row r="59" spans="1:6" x14ac:dyDescent="0.2">
      <c r="A59" s="91"/>
      <c r="B59" s="69"/>
      <c r="C59" s="53"/>
      <c r="D59" s="77"/>
      <c r="E59" s="78"/>
      <c r="F59" s="55"/>
    </row>
    <row r="60" spans="1:6" x14ac:dyDescent="0.2">
      <c r="A60" s="90"/>
      <c r="B60" s="68"/>
      <c r="C60" s="56"/>
      <c r="D60" s="50"/>
      <c r="E60" s="51"/>
      <c r="F60" s="49"/>
    </row>
    <row r="61" spans="1:6" ht="25.5" x14ac:dyDescent="0.2">
      <c r="A61" s="89">
        <f>COUNT($A$21:A60)+1</f>
        <v>9</v>
      </c>
      <c r="B61" s="41" t="s">
        <v>212</v>
      </c>
      <c r="C61" s="52"/>
      <c r="D61" s="22"/>
      <c r="E61" s="37"/>
      <c r="F61" s="38"/>
    </row>
    <row r="62" spans="1:6" ht="51" x14ac:dyDescent="0.2">
      <c r="A62" s="89"/>
      <c r="B62" s="42" t="s">
        <v>211</v>
      </c>
      <c r="C62" s="52"/>
      <c r="D62" s="22"/>
      <c r="E62" s="37"/>
      <c r="F62" s="38"/>
    </row>
    <row r="63" spans="1:6" ht="14.25" x14ac:dyDescent="0.2">
      <c r="A63" s="89"/>
      <c r="B63" s="42"/>
      <c r="C63" s="52">
        <v>15</v>
      </c>
      <c r="D63" s="39" t="s">
        <v>40</v>
      </c>
      <c r="E63" s="48"/>
      <c r="F63" s="37">
        <f>C63*E63</f>
        <v>0</v>
      </c>
    </row>
    <row r="64" spans="1:6" x14ac:dyDescent="0.2">
      <c r="A64" s="91"/>
      <c r="B64" s="69"/>
      <c r="C64" s="53"/>
      <c r="D64" s="77"/>
      <c r="E64" s="78"/>
      <c r="F64" s="55"/>
    </row>
    <row r="65" spans="1:6" x14ac:dyDescent="0.2">
      <c r="A65" s="90"/>
      <c r="B65" s="68"/>
      <c r="C65" s="56"/>
      <c r="D65" s="50"/>
      <c r="E65" s="51"/>
      <c r="F65" s="49"/>
    </row>
    <row r="66" spans="1:6" x14ac:dyDescent="0.2">
      <c r="A66" s="89">
        <f>COUNT($A$21:A65)+1</f>
        <v>10</v>
      </c>
      <c r="B66" s="165" t="s">
        <v>210</v>
      </c>
      <c r="C66" s="52"/>
      <c r="D66" s="163"/>
      <c r="E66" s="162"/>
      <c r="F66" s="164"/>
    </row>
    <row r="67" spans="1:6" ht="51" x14ac:dyDescent="0.2">
      <c r="A67" s="89"/>
      <c r="B67" s="42" t="s">
        <v>209</v>
      </c>
      <c r="C67" s="52"/>
      <c r="D67" s="163"/>
      <c r="E67" s="162"/>
      <c r="F67" s="162"/>
    </row>
    <row r="68" spans="1:6" ht="14.25" x14ac:dyDescent="0.2">
      <c r="A68" s="89"/>
      <c r="B68" s="42"/>
      <c r="C68" s="52">
        <v>4</v>
      </c>
      <c r="D68" s="22" t="s">
        <v>34</v>
      </c>
      <c r="E68" s="47"/>
      <c r="F68" s="37">
        <f>E68*C68</f>
        <v>0</v>
      </c>
    </row>
    <row r="69" spans="1:6" x14ac:dyDescent="0.2">
      <c r="A69" s="91"/>
      <c r="B69" s="69"/>
      <c r="C69" s="53"/>
      <c r="D69" s="54"/>
      <c r="E69" s="55"/>
      <c r="F69" s="55"/>
    </row>
    <row r="70" spans="1:6" x14ac:dyDescent="0.2">
      <c r="A70" s="90"/>
      <c r="B70" s="68"/>
      <c r="C70" s="56"/>
      <c r="D70" s="50"/>
      <c r="E70" s="51"/>
      <c r="F70" s="49"/>
    </row>
    <row r="71" spans="1:6" x14ac:dyDescent="0.2">
      <c r="A71" s="89">
        <f>COUNT($A$21:A70)+1</f>
        <v>11</v>
      </c>
      <c r="B71" s="160" t="s">
        <v>204</v>
      </c>
      <c r="C71" s="52"/>
      <c r="D71" s="22"/>
      <c r="E71" s="37"/>
      <c r="F71" s="38"/>
    </row>
    <row r="72" spans="1:6" ht="63.75" x14ac:dyDescent="0.2">
      <c r="A72" s="89"/>
      <c r="B72" s="42" t="s">
        <v>203</v>
      </c>
      <c r="C72" s="52"/>
      <c r="D72" s="22"/>
      <c r="E72" s="37"/>
      <c r="F72" s="38"/>
    </row>
    <row r="73" spans="1:6" ht="14.25" x14ac:dyDescent="0.2">
      <c r="A73" s="89"/>
      <c r="B73" s="157"/>
      <c r="C73" s="52">
        <v>8</v>
      </c>
      <c r="D73" s="22" t="s">
        <v>34</v>
      </c>
      <c r="E73" s="47"/>
      <c r="F73" s="37">
        <f>E73*C73</f>
        <v>0</v>
      </c>
    </row>
    <row r="74" spans="1:6" x14ac:dyDescent="0.2">
      <c r="A74" s="91"/>
      <c r="B74" s="156"/>
      <c r="C74" s="53"/>
      <c r="D74" s="54"/>
      <c r="E74" s="55"/>
      <c r="F74" s="55"/>
    </row>
    <row r="75" spans="1:6" x14ac:dyDescent="0.2">
      <c r="A75" s="90"/>
      <c r="B75" s="68"/>
      <c r="C75" s="56"/>
      <c r="D75" s="50"/>
      <c r="E75" s="51"/>
      <c r="F75" s="51"/>
    </row>
    <row r="76" spans="1:6" x14ac:dyDescent="0.2">
      <c r="A76" s="89">
        <f>COUNT($A$21:A75)+1</f>
        <v>12</v>
      </c>
      <c r="B76" s="79" t="s">
        <v>200</v>
      </c>
      <c r="C76" s="52"/>
      <c r="D76" s="22"/>
      <c r="E76" s="37"/>
      <c r="F76" s="37"/>
    </row>
    <row r="77" spans="1:6" ht="63.75" x14ac:dyDescent="0.2">
      <c r="A77" s="89"/>
      <c r="B77" s="42" t="s">
        <v>256</v>
      </c>
      <c r="C77" s="52"/>
      <c r="D77" s="22"/>
      <c r="E77" s="37"/>
      <c r="F77" s="37"/>
    </row>
    <row r="78" spans="1:6" ht="14.25" x14ac:dyDescent="0.2">
      <c r="A78" s="89"/>
      <c r="B78" s="42"/>
      <c r="C78" s="52">
        <v>26</v>
      </c>
      <c r="D78" s="22" t="s">
        <v>40</v>
      </c>
      <c r="E78" s="47"/>
      <c r="F78" s="37">
        <f>C78*E78</f>
        <v>0</v>
      </c>
    </row>
    <row r="79" spans="1:6" x14ac:dyDescent="0.2">
      <c r="A79" s="91"/>
      <c r="B79" s="69"/>
      <c r="C79" s="53"/>
      <c r="D79" s="54"/>
      <c r="E79" s="55"/>
      <c r="F79" s="55"/>
    </row>
    <row r="80" spans="1:6" x14ac:dyDescent="0.2">
      <c r="A80" s="90"/>
      <c r="B80" s="68"/>
      <c r="C80" s="56"/>
      <c r="D80" s="50"/>
      <c r="E80" s="51"/>
      <c r="F80" s="51"/>
    </row>
    <row r="81" spans="1:6" x14ac:dyDescent="0.2">
      <c r="A81" s="89">
        <f>COUNT($A$21:A80)+1</f>
        <v>13</v>
      </c>
      <c r="B81" s="41" t="s">
        <v>14</v>
      </c>
      <c r="C81" s="52"/>
      <c r="D81" s="22"/>
      <c r="E81" s="37"/>
      <c r="F81" s="37"/>
    </row>
    <row r="82" spans="1:6" ht="63.75" x14ac:dyDescent="0.2">
      <c r="A82" s="89"/>
      <c r="B82" s="42" t="s">
        <v>45</v>
      </c>
      <c r="C82" s="52"/>
      <c r="D82" s="22"/>
      <c r="E82" s="37"/>
      <c r="F82" s="37"/>
    </row>
    <row r="83" spans="1:6" ht="14.25" x14ac:dyDescent="0.2">
      <c r="A83" s="89"/>
      <c r="B83" s="42"/>
      <c r="C83" s="52">
        <v>4</v>
      </c>
      <c r="D83" s="22" t="s">
        <v>40</v>
      </c>
      <c r="E83" s="47"/>
      <c r="F83" s="37">
        <f>C83*E83</f>
        <v>0</v>
      </c>
    </row>
    <row r="84" spans="1:6" x14ac:dyDescent="0.2">
      <c r="A84" s="91"/>
      <c r="B84" s="69"/>
      <c r="C84" s="53"/>
      <c r="D84" s="54"/>
      <c r="E84" s="55"/>
      <c r="F84" s="55"/>
    </row>
    <row r="85" spans="1:6" x14ac:dyDescent="0.2">
      <c r="A85" s="96"/>
      <c r="B85" s="68"/>
      <c r="C85" s="56"/>
      <c r="D85" s="50"/>
      <c r="E85" s="51"/>
      <c r="F85" s="51"/>
    </row>
    <row r="86" spans="1:6" x14ac:dyDescent="0.2">
      <c r="A86" s="89">
        <f>COUNT($A$21:A85)+1</f>
        <v>14</v>
      </c>
      <c r="B86" s="174" t="s">
        <v>255</v>
      </c>
      <c r="C86" s="52"/>
      <c r="D86" s="22"/>
      <c r="E86" s="37"/>
      <c r="F86" s="37"/>
    </row>
    <row r="87" spans="1:6" ht="25.5" x14ac:dyDescent="0.2">
      <c r="A87" s="94"/>
      <c r="B87" s="42" t="s">
        <v>254</v>
      </c>
      <c r="C87" s="52"/>
      <c r="D87" s="22"/>
      <c r="E87" s="37"/>
      <c r="F87" s="37"/>
    </row>
    <row r="88" spans="1:6" x14ac:dyDescent="0.2">
      <c r="A88" s="94"/>
      <c r="B88" s="173"/>
      <c r="C88" s="52">
        <v>3</v>
      </c>
      <c r="D88" s="22" t="s">
        <v>1</v>
      </c>
      <c r="E88" s="47"/>
      <c r="F88" s="37">
        <f>+E88*C88</f>
        <v>0</v>
      </c>
    </row>
    <row r="89" spans="1:6" x14ac:dyDescent="0.2">
      <c r="A89" s="95"/>
      <c r="B89" s="172"/>
      <c r="C89" s="53"/>
      <c r="D89" s="54"/>
      <c r="E89" s="55"/>
      <c r="F89" s="55"/>
    </row>
    <row r="90" spans="1:6" x14ac:dyDescent="0.2">
      <c r="A90" s="96"/>
      <c r="B90" s="73"/>
      <c r="C90" s="56"/>
      <c r="D90" s="50"/>
      <c r="E90" s="51"/>
      <c r="F90" s="51"/>
    </row>
    <row r="91" spans="1:6" x14ac:dyDescent="0.2">
      <c r="A91" s="89">
        <f>COUNT($A$21:A90)+1</f>
        <v>15</v>
      </c>
      <c r="B91" s="171" t="s">
        <v>253</v>
      </c>
      <c r="C91" s="52"/>
      <c r="D91" s="22"/>
      <c r="E91" s="37"/>
      <c r="F91" s="37"/>
    </row>
    <row r="92" spans="1:6" ht="38.25" x14ac:dyDescent="0.2">
      <c r="A92" s="94"/>
      <c r="B92" s="42" t="s">
        <v>252</v>
      </c>
      <c r="C92" s="52"/>
      <c r="D92" s="22"/>
      <c r="E92" s="37"/>
      <c r="F92" s="37"/>
    </row>
    <row r="93" spans="1:6" x14ac:dyDescent="0.2">
      <c r="A93" s="94"/>
      <c r="B93" s="70"/>
      <c r="C93" s="52">
        <v>1</v>
      </c>
      <c r="D93" s="22" t="s">
        <v>1</v>
      </c>
      <c r="E93" s="47"/>
      <c r="F93" s="37">
        <f>C93*E93</f>
        <v>0</v>
      </c>
    </row>
    <row r="94" spans="1:6" x14ac:dyDescent="0.2">
      <c r="A94" s="95"/>
      <c r="B94" s="170"/>
      <c r="C94" s="53"/>
      <c r="D94" s="54"/>
      <c r="E94" s="55"/>
      <c r="F94" s="55"/>
    </row>
    <row r="95" spans="1:6" x14ac:dyDescent="0.2">
      <c r="A95" s="96"/>
      <c r="B95" s="73"/>
      <c r="C95" s="56"/>
      <c r="D95" s="50"/>
      <c r="E95" s="51"/>
      <c r="F95" s="51"/>
    </row>
    <row r="96" spans="1:6" x14ac:dyDescent="0.2">
      <c r="A96" s="89">
        <f>COUNT($A$21:A95)+1</f>
        <v>16</v>
      </c>
      <c r="B96" s="41" t="s">
        <v>16</v>
      </c>
      <c r="C96" s="52"/>
      <c r="D96" s="22"/>
      <c r="E96" s="37"/>
      <c r="F96" s="37"/>
    </row>
    <row r="97" spans="1:6" x14ac:dyDescent="0.2">
      <c r="A97" s="94"/>
      <c r="B97" s="42" t="s">
        <v>15</v>
      </c>
      <c r="C97" s="52"/>
      <c r="D97" s="22"/>
      <c r="E97" s="37"/>
      <c r="F97" s="38"/>
    </row>
    <row r="98" spans="1:6" ht="14.25" x14ac:dyDescent="0.2">
      <c r="A98" s="94"/>
      <c r="B98" s="42"/>
      <c r="C98" s="52">
        <v>20</v>
      </c>
      <c r="D98" s="22" t="s">
        <v>40</v>
      </c>
      <c r="E98" s="47"/>
      <c r="F98" s="37">
        <f>C98*E98</f>
        <v>0</v>
      </c>
    </row>
    <row r="99" spans="1:6" x14ac:dyDescent="0.2">
      <c r="A99" s="95"/>
      <c r="B99" s="69"/>
      <c r="C99" s="53"/>
      <c r="D99" s="54"/>
      <c r="E99" s="55"/>
      <c r="F99" s="55"/>
    </row>
    <row r="100" spans="1:6" x14ac:dyDescent="0.2">
      <c r="A100" s="96"/>
      <c r="B100" s="68"/>
      <c r="C100" s="56"/>
      <c r="D100" s="50"/>
      <c r="E100" s="51"/>
      <c r="F100" s="51"/>
    </row>
    <row r="101" spans="1:6" ht="25.5" x14ac:dyDescent="0.2">
      <c r="A101" s="89">
        <f>COUNT($A$21:A100)+1</f>
        <v>17</v>
      </c>
      <c r="B101" s="41" t="s">
        <v>194</v>
      </c>
      <c r="C101" s="52"/>
      <c r="D101" s="22"/>
      <c r="E101" s="37"/>
      <c r="F101" s="37"/>
    </row>
    <row r="102" spans="1:6" ht="38.25" x14ac:dyDescent="0.2">
      <c r="A102" s="94"/>
      <c r="B102" s="42" t="s">
        <v>251</v>
      </c>
      <c r="C102" s="52"/>
      <c r="D102" s="22"/>
      <c r="E102" s="37"/>
      <c r="F102" s="37"/>
    </row>
    <row r="103" spans="1:6" ht="14.25" x14ac:dyDescent="0.2">
      <c r="A103" s="94"/>
      <c r="B103" s="42" t="s">
        <v>29</v>
      </c>
      <c r="C103" s="52">
        <v>7</v>
      </c>
      <c r="D103" s="22" t="s">
        <v>39</v>
      </c>
      <c r="E103" s="47"/>
      <c r="F103" s="37">
        <f>C103*E103</f>
        <v>0</v>
      </c>
    </row>
    <row r="104" spans="1:6" ht="14.25" x14ac:dyDescent="0.2">
      <c r="A104" s="94"/>
      <c r="B104" s="42" t="s">
        <v>30</v>
      </c>
      <c r="C104" s="52">
        <v>18</v>
      </c>
      <c r="D104" s="22" t="s">
        <v>39</v>
      </c>
      <c r="E104" s="47"/>
      <c r="F104" s="37">
        <f>C104*E104</f>
        <v>0</v>
      </c>
    </row>
    <row r="105" spans="1:6" x14ac:dyDescent="0.2">
      <c r="A105" s="95"/>
      <c r="B105" s="69"/>
      <c r="C105" s="53"/>
      <c r="D105" s="54"/>
      <c r="E105" s="55"/>
      <c r="F105" s="55"/>
    </row>
    <row r="106" spans="1:6" x14ac:dyDescent="0.2">
      <c r="A106" s="96"/>
      <c r="B106" s="68"/>
      <c r="C106" s="56"/>
      <c r="D106" s="50"/>
      <c r="E106" s="51"/>
      <c r="F106" s="51"/>
    </row>
    <row r="107" spans="1:6" x14ac:dyDescent="0.2">
      <c r="A107" s="89">
        <f>COUNT($A$21:A106)+1</f>
        <v>18</v>
      </c>
      <c r="B107" s="41" t="s">
        <v>79</v>
      </c>
      <c r="C107" s="52"/>
      <c r="D107" s="22"/>
      <c r="E107" s="37"/>
      <c r="F107" s="38"/>
    </row>
    <row r="108" spans="1:6" ht="38.25" x14ac:dyDescent="0.2">
      <c r="A108" s="94"/>
      <c r="B108" s="42" t="s">
        <v>111</v>
      </c>
      <c r="C108" s="52"/>
      <c r="D108" s="22"/>
      <c r="E108" s="37"/>
      <c r="F108" s="38"/>
    </row>
    <row r="109" spans="1:6" ht="14.25" x14ac:dyDescent="0.2">
      <c r="A109" s="94"/>
      <c r="B109" s="42"/>
      <c r="C109" s="52">
        <v>3</v>
      </c>
      <c r="D109" s="22" t="s">
        <v>39</v>
      </c>
      <c r="E109" s="47"/>
      <c r="F109" s="37">
        <f>C109*E109</f>
        <v>0</v>
      </c>
    </row>
    <row r="110" spans="1:6" x14ac:dyDescent="0.2">
      <c r="A110" s="95"/>
      <c r="B110" s="69"/>
      <c r="C110" s="53"/>
      <c r="D110" s="54"/>
      <c r="E110" s="55"/>
      <c r="F110" s="55"/>
    </row>
    <row r="111" spans="1:6" x14ac:dyDescent="0.2">
      <c r="A111" s="96"/>
      <c r="B111" s="68"/>
      <c r="C111" s="56"/>
      <c r="D111" s="50"/>
      <c r="E111" s="51"/>
      <c r="F111" s="51"/>
    </row>
    <row r="112" spans="1:6" x14ac:dyDescent="0.2">
      <c r="A112" s="89">
        <f>COUNT($A$21:A111)+1</f>
        <v>19</v>
      </c>
      <c r="B112" s="41" t="s">
        <v>250</v>
      </c>
      <c r="C112" s="52"/>
      <c r="D112" s="22"/>
      <c r="E112" s="37"/>
      <c r="F112" s="37"/>
    </row>
    <row r="113" spans="1:6" ht="14.25" x14ac:dyDescent="0.2">
      <c r="A113" s="94"/>
      <c r="B113" s="42" t="s">
        <v>249</v>
      </c>
      <c r="C113" s="52">
        <v>13</v>
      </c>
      <c r="D113" s="22" t="s">
        <v>39</v>
      </c>
      <c r="E113" s="47"/>
      <c r="F113" s="37">
        <f>C113*E113</f>
        <v>0</v>
      </c>
    </row>
    <row r="114" spans="1:6" x14ac:dyDescent="0.2">
      <c r="A114" s="95"/>
      <c r="B114" s="69"/>
      <c r="C114" s="53"/>
      <c r="D114" s="54"/>
      <c r="E114" s="55"/>
      <c r="F114" s="55"/>
    </row>
    <row r="115" spans="1:6" x14ac:dyDescent="0.2">
      <c r="A115" s="96"/>
      <c r="B115" s="68"/>
      <c r="C115" s="56"/>
      <c r="D115" s="50"/>
      <c r="E115" s="51"/>
      <c r="F115" s="51"/>
    </row>
    <row r="116" spans="1:6" x14ac:dyDescent="0.2">
      <c r="A116" s="89">
        <f>COUNT($A$21:A115)+1</f>
        <v>20</v>
      </c>
      <c r="B116" s="59" t="s">
        <v>248</v>
      </c>
      <c r="C116" s="52"/>
      <c r="D116" s="22"/>
      <c r="E116" s="37"/>
      <c r="F116" s="37"/>
    </row>
    <row r="117" spans="1:6" ht="14.25" x14ac:dyDescent="0.2">
      <c r="A117" s="94"/>
      <c r="B117" s="42" t="s">
        <v>247</v>
      </c>
      <c r="C117" s="52">
        <v>15</v>
      </c>
      <c r="D117" s="22" t="s">
        <v>39</v>
      </c>
      <c r="E117" s="47"/>
      <c r="F117" s="37">
        <f>C117*E117</f>
        <v>0</v>
      </c>
    </row>
    <row r="118" spans="1:6" x14ac:dyDescent="0.2">
      <c r="A118" s="95"/>
      <c r="B118" s="69"/>
      <c r="C118" s="53"/>
      <c r="D118" s="54"/>
      <c r="E118" s="55"/>
      <c r="F118" s="55"/>
    </row>
    <row r="119" spans="1:6" x14ac:dyDescent="0.2">
      <c r="A119" s="96"/>
      <c r="B119" s="68"/>
      <c r="C119" s="56"/>
      <c r="D119" s="50"/>
      <c r="E119" s="51"/>
      <c r="F119" s="51"/>
    </row>
    <row r="120" spans="1:6" x14ac:dyDescent="0.2">
      <c r="A120" s="89">
        <f>COUNT($A$21:A119)+1</f>
        <v>21</v>
      </c>
      <c r="B120" s="41" t="s">
        <v>246</v>
      </c>
      <c r="C120" s="52"/>
      <c r="D120" s="22"/>
      <c r="E120" s="37"/>
      <c r="F120" s="37"/>
    </row>
    <row r="121" spans="1:6" ht="38.25" x14ac:dyDescent="0.2">
      <c r="A121" s="94"/>
      <c r="B121" s="42" t="s">
        <v>191</v>
      </c>
      <c r="C121" s="52"/>
      <c r="D121" s="22"/>
      <c r="E121" s="37"/>
      <c r="F121" s="37"/>
    </row>
    <row r="122" spans="1:6" ht="14.25" x14ac:dyDescent="0.2">
      <c r="A122" s="94"/>
      <c r="B122" s="42"/>
      <c r="C122" s="52">
        <v>8</v>
      </c>
      <c r="D122" s="22" t="s">
        <v>39</v>
      </c>
      <c r="E122" s="47"/>
      <c r="F122" s="37">
        <f>C122*E122</f>
        <v>0</v>
      </c>
    </row>
    <row r="123" spans="1:6" x14ac:dyDescent="0.2">
      <c r="A123" s="95"/>
      <c r="B123" s="69"/>
      <c r="C123" s="53"/>
      <c r="D123" s="54"/>
      <c r="E123" s="55"/>
      <c r="F123" s="55"/>
    </row>
    <row r="124" spans="1:6" x14ac:dyDescent="0.2">
      <c r="A124" s="96"/>
      <c r="B124" s="68"/>
      <c r="C124" s="56"/>
      <c r="D124" s="50"/>
      <c r="E124" s="51"/>
      <c r="F124" s="51"/>
    </row>
    <row r="125" spans="1:6" x14ac:dyDescent="0.2">
      <c r="A125" s="89">
        <f>COUNT($A$21:A124)+1</f>
        <v>22</v>
      </c>
      <c r="B125" s="41" t="s">
        <v>190</v>
      </c>
      <c r="C125" s="52"/>
      <c r="D125" s="22"/>
      <c r="E125" s="37"/>
      <c r="F125" s="37"/>
    </row>
    <row r="126" spans="1:6" ht="51" x14ac:dyDescent="0.2">
      <c r="A126" s="94"/>
      <c r="B126" s="42" t="s">
        <v>245</v>
      </c>
      <c r="C126" s="52"/>
      <c r="D126" s="22"/>
      <c r="E126" s="37"/>
      <c r="F126" s="37"/>
    </row>
    <row r="127" spans="1:6" ht="14.25" x14ac:dyDescent="0.2">
      <c r="A127" s="94"/>
      <c r="B127" s="42"/>
      <c r="C127" s="52">
        <v>12</v>
      </c>
      <c r="D127" s="22" t="s">
        <v>39</v>
      </c>
      <c r="E127" s="47"/>
      <c r="F127" s="37">
        <f>C127*E127</f>
        <v>0</v>
      </c>
    </row>
    <row r="128" spans="1:6" x14ac:dyDescent="0.2">
      <c r="A128" s="95"/>
      <c r="B128" s="69"/>
      <c r="C128" s="53"/>
      <c r="D128" s="54"/>
      <c r="E128" s="55"/>
      <c r="F128" s="55"/>
    </row>
    <row r="129" spans="1:6" x14ac:dyDescent="0.2">
      <c r="A129" s="96"/>
      <c r="B129" s="68"/>
      <c r="C129" s="56"/>
      <c r="D129" s="50"/>
      <c r="E129" s="51"/>
      <c r="F129" s="51"/>
    </row>
    <row r="130" spans="1:6" x14ac:dyDescent="0.2">
      <c r="A130" s="89">
        <f>COUNT($A$21:A129)+1</f>
        <v>23</v>
      </c>
      <c r="B130" s="41" t="s">
        <v>62</v>
      </c>
      <c r="C130" s="52"/>
      <c r="D130" s="22"/>
      <c r="E130" s="37"/>
      <c r="F130" s="37"/>
    </row>
    <row r="131" spans="1:6" ht="63.75" x14ac:dyDescent="0.2">
      <c r="A131" s="94"/>
      <c r="B131" s="42" t="s">
        <v>244</v>
      </c>
      <c r="C131" s="52"/>
      <c r="D131" s="22"/>
      <c r="E131" s="37"/>
      <c r="F131" s="37"/>
    </row>
    <row r="132" spans="1:6" ht="14.25" x14ac:dyDescent="0.2">
      <c r="A132" s="94"/>
      <c r="B132" s="42"/>
      <c r="C132" s="52">
        <v>5</v>
      </c>
      <c r="D132" s="22" t="s">
        <v>39</v>
      </c>
      <c r="E132" s="47"/>
      <c r="F132" s="37">
        <f>C132*E132</f>
        <v>0</v>
      </c>
    </row>
    <row r="133" spans="1:6" x14ac:dyDescent="0.2">
      <c r="A133" s="95"/>
      <c r="B133" s="69"/>
      <c r="C133" s="53"/>
      <c r="D133" s="54"/>
      <c r="E133" s="55"/>
      <c r="F133" s="55"/>
    </row>
    <row r="134" spans="1:6" x14ac:dyDescent="0.2">
      <c r="A134" s="96"/>
      <c r="B134" s="73"/>
      <c r="C134" s="56"/>
      <c r="D134" s="83"/>
      <c r="E134" s="74"/>
      <c r="F134" s="74"/>
    </row>
    <row r="135" spans="1:6" x14ac:dyDescent="0.2">
      <c r="A135" s="89">
        <f>COUNT($A$21:A134)+1</f>
        <v>24</v>
      </c>
      <c r="B135" s="41" t="s">
        <v>18</v>
      </c>
      <c r="C135" s="52"/>
      <c r="D135" s="22"/>
      <c r="E135" s="37"/>
      <c r="F135" s="37"/>
    </row>
    <row r="136" spans="1:6" ht="25.5" x14ac:dyDescent="0.2">
      <c r="A136" s="94"/>
      <c r="B136" s="42" t="s">
        <v>17</v>
      </c>
      <c r="C136" s="52"/>
      <c r="D136" s="22"/>
      <c r="E136" s="37"/>
      <c r="F136" s="38"/>
    </row>
    <row r="137" spans="1:6" ht="14.25" x14ac:dyDescent="0.2">
      <c r="A137" s="94"/>
      <c r="B137" s="42"/>
      <c r="C137" s="52">
        <v>15</v>
      </c>
      <c r="D137" s="22" t="s">
        <v>39</v>
      </c>
      <c r="E137" s="47"/>
      <c r="F137" s="37">
        <f>C137*E137</f>
        <v>0</v>
      </c>
    </row>
    <row r="138" spans="1:6" x14ac:dyDescent="0.2">
      <c r="A138" s="95"/>
      <c r="B138" s="69"/>
      <c r="C138" s="53"/>
      <c r="D138" s="54"/>
      <c r="E138" s="55"/>
      <c r="F138" s="55"/>
    </row>
    <row r="139" spans="1:6" x14ac:dyDescent="0.2">
      <c r="A139" s="96"/>
      <c r="B139" s="68"/>
      <c r="C139" s="56"/>
      <c r="D139" s="50"/>
      <c r="E139" s="51"/>
      <c r="F139" s="51"/>
    </row>
    <row r="140" spans="1:6" x14ac:dyDescent="0.2">
      <c r="A140" s="89">
        <f>COUNT($A$21:A139)+1</f>
        <v>25</v>
      </c>
      <c r="B140" s="41" t="s">
        <v>20</v>
      </c>
      <c r="C140" s="52"/>
      <c r="D140" s="22"/>
      <c r="E140" s="37"/>
      <c r="F140" s="37"/>
    </row>
    <row r="141" spans="1:6" x14ac:dyDescent="0.2">
      <c r="A141" s="94"/>
      <c r="B141" s="42" t="s">
        <v>184</v>
      </c>
      <c r="C141" s="52"/>
      <c r="D141" s="22"/>
      <c r="E141" s="37"/>
      <c r="F141" s="38"/>
    </row>
    <row r="142" spans="1:6" ht="14.25" x14ac:dyDescent="0.2">
      <c r="A142" s="94"/>
      <c r="B142" s="42"/>
      <c r="C142" s="52">
        <v>46</v>
      </c>
      <c r="D142" s="22" t="s">
        <v>34</v>
      </c>
      <c r="E142" s="47"/>
      <c r="F142" s="37">
        <f>C142*E142</f>
        <v>0</v>
      </c>
    </row>
    <row r="143" spans="1:6" x14ac:dyDescent="0.2">
      <c r="A143" s="95"/>
      <c r="B143" s="69"/>
      <c r="C143" s="53"/>
      <c r="D143" s="54"/>
      <c r="E143" s="55"/>
      <c r="F143" s="55"/>
    </row>
    <row r="144" spans="1:6" x14ac:dyDescent="0.2">
      <c r="A144" s="96"/>
      <c r="B144" s="68"/>
      <c r="C144" s="56"/>
      <c r="D144" s="50"/>
      <c r="E144" s="51"/>
      <c r="F144" s="51"/>
    </row>
    <row r="145" spans="1:6" x14ac:dyDescent="0.2">
      <c r="A145" s="89">
        <f>COUNT($A$17:A143)+1</f>
        <v>26</v>
      </c>
      <c r="B145" s="41" t="s">
        <v>168</v>
      </c>
      <c r="C145" s="52"/>
      <c r="D145" s="22"/>
      <c r="E145" s="37"/>
      <c r="F145" s="37"/>
    </row>
    <row r="146" spans="1:6" ht="25.5" x14ac:dyDescent="0.2">
      <c r="A146" s="94"/>
      <c r="B146" s="42" t="s">
        <v>167</v>
      </c>
      <c r="C146" s="52"/>
      <c r="D146" s="22"/>
      <c r="E146" s="37"/>
      <c r="F146" s="37"/>
    </row>
    <row r="147" spans="1:6" x14ac:dyDescent="0.2">
      <c r="A147" s="94"/>
      <c r="B147" s="41"/>
      <c r="C147" s="52">
        <v>10</v>
      </c>
      <c r="D147" s="22" t="s">
        <v>1</v>
      </c>
      <c r="E147" s="47"/>
      <c r="F147" s="37">
        <f>C147*E147</f>
        <v>0</v>
      </c>
    </row>
    <row r="148" spans="1:6" x14ac:dyDescent="0.2">
      <c r="A148" s="95"/>
      <c r="B148" s="69"/>
      <c r="C148" s="53"/>
      <c r="D148" s="54"/>
      <c r="E148" s="55"/>
      <c r="F148" s="55"/>
    </row>
    <row r="149" spans="1:6" s="176" customFormat="1" x14ac:dyDescent="0.2">
      <c r="A149" s="93"/>
      <c r="B149" s="68"/>
      <c r="C149" s="56"/>
      <c r="D149" s="50"/>
      <c r="E149" s="51"/>
      <c r="F149" s="51"/>
    </row>
    <row r="150" spans="1:6" s="176" customFormat="1" x14ac:dyDescent="0.2">
      <c r="A150" s="89">
        <f>COUNT($A$17:A149)+1</f>
        <v>27</v>
      </c>
      <c r="B150" s="41" t="s">
        <v>233</v>
      </c>
      <c r="C150" s="52"/>
      <c r="D150" s="22"/>
      <c r="E150" s="37"/>
      <c r="F150" s="37"/>
    </row>
    <row r="151" spans="1:6" s="176" customFormat="1" ht="76.5" x14ac:dyDescent="0.2">
      <c r="A151" s="92"/>
      <c r="B151" s="42" t="s">
        <v>232</v>
      </c>
      <c r="C151" s="52"/>
      <c r="D151" s="22"/>
      <c r="E151" s="37"/>
      <c r="F151" s="37"/>
    </row>
    <row r="152" spans="1:6" s="176" customFormat="1" x14ac:dyDescent="0.2">
      <c r="A152" s="92"/>
      <c r="B152" s="42" t="s">
        <v>243</v>
      </c>
      <c r="C152" s="52">
        <v>2</v>
      </c>
      <c r="D152" s="22" t="s">
        <v>1</v>
      </c>
      <c r="E152" s="47"/>
      <c r="F152" s="37">
        <f>C152*E152</f>
        <v>0</v>
      </c>
    </row>
    <row r="153" spans="1:6" s="176" customFormat="1" x14ac:dyDescent="0.2">
      <c r="A153" s="97"/>
      <c r="B153" s="69"/>
      <c r="C153" s="53"/>
      <c r="D153" s="188"/>
      <c r="E153" s="55"/>
      <c r="F153" s="55"/>
    </row>
    <row r="154" spans="1:6" x14ac:dyDescent="0.2">
      <c r="A154" s="96"/>
      <c r="B154" s="68"/>
      <c r="C154" s="56"/>
      <c r="D154" s="50"/>
      <c r="E154" s="51"/>
      <c r="F154" s="49"/>
    </row>
    <row r="155" spans="1:6" x14ac:dyDescent="0.2">
      <c r="A155" s="89">
        <f>COUNT($A$21:A154)+1</f>
        <v>28</v>
      </c>
      <c r="B155" s="41" t="s">
        <v>242</v>
      </c>
      <c r="C155" s="52"/>
      <c r="D155" s="22"/>
      <c r="E155" s="37"/>
      <c r="F155" s="38"/>
    </row>
    <row r="156" spans="1:6" ht="38.25" x14ac:dyDescent="0.2">
      <c r="A156" s="94"/>
      <c r="B156" s="42" t="s">
        <v>241</v>
      </c>
      <c r="C156" s="52"/>
      <c r="D156" s="22"/>
      <c r="E156" s="37"/>
      <c r="F156" s="38"/>
    </row>
    <row r="157" spans="1:6" x14ac:dyDescent="0.2">
      <c r="A157" s="94"/>
      <c r="B157" s="42"/>
      <c r="C157" s="52">
        <v>1</v>
      </c>
      <c r="D157" s="22" t="s">
        <v>1</v>
      </c>
      <c r="E157" s="47"/>
      <c r="F157" s="37">
        <f>C157*E157</f>
        <v>0</v>
      </c>
    </row>
    <row r="158" spans="1:6" x14ac:dyDescent="0.2">
      <c r="A158" s="95"/>
      <c r="B158" s="69"/>
      <c r="C158" s="53"/>
      <c r="D158" s="54"/>
      <c r="E158" s="55"/>
      <c r="F158" s="55"/>
    </row>
    <row r="159" spans="1:6" x14ac:dyDescent="0.2">
      <c r="A159" s="96"/>
      <c r="B159" s="73"/>
      <c r="C159" s="32"/>
      <c r="D159" s="33"/>
      <c r="E159" s="34"/>
      <c r="F159" s="32"/>
    </row>
    <row r="160" spans="1:6" x14ac:dyDescent="0.2">
      <c r="A160" s="89">
        <f>COUNT($A$21:A159)+1</f>
        <v>29</v>
      </c>
      <c r="B160" s="41" t="s">
        <v>24</v>
      </c>
      <c r="C160" s="38"/>
      <c r="D160" s="22"/>
      <c r="E160" s="62"/>
      <c r="F160" s="38"/>
    </row>
    <row r="161" spans="1:6" ht="76.5" x14ac:dyDescent="0.2">
      <c r="A161" s="92"/>
      <c r="B161" s="42" t="s">
        <v>69</v>
      </c>
      <c r="C161" s="38"/>
      <c r="D161" s="22"/>
      <c r="E161" s="37"/>
      <c r="F161" s="38"/>
    </row>
    <row r="162" spans="1:6" x14ac:dyDescent="0.2">
      <c r="A162" s="89"/>
      <c r="B162" s="84"/>
      <c r="C162" s="63"/>
      <c r="D162" s="64">
        <v>0.05</v>
      </c>
      <c r="E162" s="38"/>
      <c r="F162" s="37">
        <f>SUM(F21:F161)*D162</f>
        <v>0</v>
      </c>
    </row>
    <row r="163" spans="1:6" x14ac:dyDescent="0.2">
      <c r="A163" s="91"/>
      <c r="B163" s="85"/>
      <c r="C163" s="86"/>
      <c r="D163" s="87"/>
      <c r="E163" s="65"/>
      <c r="F163" s="55"/>
    </row>
    <row r="164" spans="1:6" x14ac:dyDescent="0.2">
      <c r="A164" s="92"/>
      <c r="B164" s="42"/>
      <c r="C164" s="38"/>
      <c r="D164" s="22"/>
      <c r="E164" s="38"/>
      <c r="F164" s="38"/>
    </row>
    <row r="165" spans="1:6" x14ac:dyDescent="0.2">
      <c r="A165" s="89">
        <f>COUNT($A$21:A163)+1</f>
        <v>30</v>
      </c>
      <c r="B165" s="41" t="s">
        <v>70</v>
      </c>
      <c r="C165" s="38"/>
      <c r="D165" s="22"/>
      <c r="E165" s="38"/>
      <c r="F165" s="38"/>
    </row>
    <row r="166" spans="1:6" ht="38.25" x14ac:dyDescent="0.2">
      <c r="A166" s="92"/>
      <c r="B166" s="42" t="s">
        <v>25</v>
      </c>
      <c r="C166" s="63"/>
      <c r="D166" s="64">
        <v>0.1</v>
      </c>
      <c r="E166" s="38"/>
      <c r="F166" s="37">
        <f>SUM(F21:F160)*D166</f>
        <v>0</v>
      </c>
    </row>
    <row r="167" spans="1:6" x14ac:dyDescent="0.2">
      <c r="A167" s="97"/>
      <c r="B167" s="70"/>
      <c r="C167" s="38"/>
      <c r="D167" s="22"/>
      <c r="E167" s="62"/>
      <c r="F167" s="38"/>
    </row>
    <row r="168" spans="1:6" x14ac:dyDescent="0.2">
      <c r="A168" s="43"/>
      <c r="B168" s="71" t="s">
        <v>2</v>
      </c>
      <c r="C168" s="44"/>
      <c r="D168" s="45"/>
      <c r="E168" s="46" t="s">
        <v>38</v>
      </c>
      <c r="F168" s="46">
        <f>SUM(F23:F166)</f>
        <v>0</v>
      </c>
    </row>
  </sheetData>
  <sheetProtection algorithmName="SHA-512" hashValue="PpBgN1TUk+3qxLnAVbLHu8BZKPcSMf/55UUtz6B/LvzXVB0IUVkbFBeqU2FYAQOAv8Gw9KNX/PoDyOPRIGI8Bg==" saltValue="CLtDbjS/ME2WEKGOpo0Ukg=="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 xml:space="preserve">&amp;L&amp;"Arial,Navadno"&amp;8ENERGETIKA LJUBLJANA d.o.o.
JPE-SIR-334/23
</oddHeader>
    <oddFooter>&amp;C&amp;"Arial,Navadno"&amp;P</oddFooter>
  </headerFooter>
  <rowBreaks count="4" manualBreakCount="4">
    <brk id="39" max="5" man="1"/>
    <brk id="69" max="5" man="1"/>
    <brk id="99" max="5" man="1"/>
    <brk id="13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16</vt:i4>
      </vt:variant>
    </vt:vector>
  </HeadingPairs>
  <TitlesOfParts>
    <vt:vector size="26" baseType="lpstr">
      <vt:lpstr>REKAPITULACIJA</vt:lpstr>
      <vt:lpstr>1.SKLOP PLINOVOD</vt:lpstr>
      <vt:lpstr>N-12110_GD</vt:lpstr>
      <vt:lpstr>PRIKL. SON_PE 32_GD</vt:lpstr>
      <vt:lpstr>1. SKLOP VROČEVOD</vt:lpstr>
      <vt:lpstr>Vrocevod_T-1700_GD</vt:lpstr>
      <vt:lpstr>Vrocevod_P-260_GD</vt:lpstr>
      <vt:lpstr>2. SKLOP</vt:lpstr>
      <vt:lpstr>Vrocevod_P-3146_GD</vt:lpstr>
      <vt:lpstr>Vrocevod_P-5A_GD</vt:lpstr>
      <vt:lpstr>'1. SKLOP VROČEVOD'!Področje_tiskanja</vt:lpstr>
      <vt:lpstr>'1.SKLOP PLINOVOD'!Področje_tiskanja</vt:lpstr>
      <vt:lpstr>'2. SKLOP'!Področje_tiskanja</vt:lpstr>
      <vt:lpstr>'N-12110_GD'!Področje_tiskanja</vt:lpstr>
      <vt:lpstr>'PRIKL. SON_PE 32_GD'!Področje_tiskanja</vt:lpstr>
      <vt:lpstr>REKAPITULACIJA!Področje_tiskanja</vt:lpstr>
      <vt:lpstr>'Vrocevod_P-260_GD'!Področje_tiskanja</vt:lpstr>
      <vt:lpstr>'Vrocevod_P-3146_GD'!Področje_tiskanja</vt:lpstr>
      <vt:lpstr>'Vrocevod_P-5A_GD'!Področje_tiskanja</vt:lpstr>
      <vt:lpstr>'Vrocevod_T-1700_GD'!Področje_tiskanja</vt:lpstr>
      <vt:lpstr>'N-12110_GD'!Tiskanje_naslovov</vt:lpstr>
      <vt:lpstr>'PRIKL. SON_PE 32_GD'!Tiskanje_naslovov</vt:lpstr>
      <vt:lpstr>'Vrocevod_P-260_GD'!Tiskanje_naslovov</vt:lpstr>
      <vt:lpstr>'Vrocevod_P-3146_GD'!Tiskanje_naslovov</vt:lpstr>
      <vt:lpstr>'Vrocevod_P-5A_GD'!Tiskanje_naslovov</vt:lpstr>
      <vt:lpstr>'Vrocevod_T-1700_GD'!Tiskanje_naslovov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test</dc:creator>
  <dc:description>izdelan: 31/08-2005</dc:description>
  <cp:lastModifiedBy>Uporabnik sistema Windows</cp:lastModifiedBy>
  <cp:lastPrinted>2023-09-12T05:24:29Z</cp:lastPrinted>
  <dcterms:created xsi:type="dcterms:W3CDTF">1999-05-03T05:58:28Z</dcterms:created>
  <dcterms:modified xsi:type="dcterms:W3CDTF">2023-09-12T10:52:06Z</dcterms:modified>
</cp:coreProperties>
</file>